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MEMBERS ONLY webpage\"/>
    </mc:Choice>
  </mc:AlternateContent>
  <bookViews>
    <workbookView xWindow="1815" yWindow="2835" windowWidth="17010" windowHeight="9735"/>
  </bookViews>
  <sheets>
    <sheet name="Information Sheet" sheetId="3" r:id="rId1"/>
    <sheet name="Service Line Inventory Template" sheetId="2" r:id="rId2"/>
    <sheet name="Inventory Summary" sheetId="8" r:id="rId3"/>
  </sheets>
  <definedNames>
    <definedName name="_xlnm.Print_Area" localSheetId="2">'Inventory Summary'!$A$1:$I$44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8" l="1"/>
  <c r="E31" i="8"/>
  <c r="G30" i="8"/>
  <c r="E30" i="8"/>
  <c r="G29" i="8"/>
  <c r="E29" i="8"/>
  <c r="G28" i="8"/>
  <c r="G27" i="8"/>
  <c r="E27" i="8"/>
  <c r="G26" i="8"/>
  <c r="E26" i="8"/>
  <c r="D20" i="8"/>
  <c r="Q5" i="2"/>
  <c r="F20" i="8"/>
  <c r="F21" i="8"/>
  <c r="D21" i="8"/>
  <c r="C20" i="8"/>
  <c r="H21" i="8"/>
  <c r="C21" i="8"/>
  <c r="H20" i="8"/>
  <c r="Q2" i="2"/>
  <c r="Q3" i="2"/>
  <c r="Q4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508" i="2"/>
  <c r="Q509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6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Q550" i="2"/>
  <c r="Q551" i="2"/>
  <c r="Q552" i="2"/>
  <c r="Q553" i="2"/>
  <c r="Q554" i="2"/>
  <c r="Q555" i="2"/>
  <c r="Q556" i="2"/>
  <c r="Q557" i="2"/>
  <c r="Q558" i="2"/>
  <c r="Q559" i="2"/>
  <c r="Q560" i="2"/>
  <c r="Q561" i="2"/>
  <c r="Q562" i="2"/>
  <c r="Q563" i="2"/>
  <c r="Q564" i="2"/>
  <c r="Q565" i="2"/>
  <c r="Q566" i="2"/>
  <c r="Q567" i="2"/>
  <c r="Q568" i="2"/>
  <c r="Q569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Q587" i="2"/>
  <c r="Q588" i="2"/>
  <c r="Q589" i="2"/>
  <c r="Q590" i="2"/>
  <c r="Q591" i="2"/>
  <c r="Q592" i="2"/>
  <c r="Q593" i="2"/>
  <c r="Q594" i="2"/>
  <c r="Q595" i="2"/>
  <c r="Q596" i="2"/>
  <c r="Q597" i="2"/>
  <c r="Q598" i="2"/>
  <c r="Q599" i="2"/>
  <c r="Q600" i="2"/>
  <c r="Q601" i="2"/>
  <c r="Q602" i="2"/>
  <c r="Q603" i="2"/>
  <c r="Q604" i="2"/>
  <c r="Q605" i="2"/>
  <c r="Q606" i="2"/>
  <c r="Q607" i="2"/>
  <c r="Q608" i="2"/>
  <c r="Q609" i="2"/>
  <c r="Q610" i="2"/>
  <c r="Q611" i="2"/>
  <c r="Q612" i="2"/>
  <c r="Q613" i="2"/>
  <c r="Q614" i="2"/>
  <c r="Q615" i="2"/>
  <c r="Q616" i="2"/>
  <c r="Q617" i="2"/>
  <c r="Q618" i="2"/>
  <c r="Q619" i="2"/>
  <c r="Q620" i="2"/>
  <c r="Q621" i="2"/>
  <c r="Q622" i="2"/>
  <c r="Q623" i="2"/>
  <c r="Q624" i="2"/>
  <c r="Q625" i="2"/>
  <c r="Q626" i="2"/>
  <c r="Q627" i="2"/>
  <c r="Q628" i="2"/>
  <c r="Q629" i="2"/>
  <c r="Q630" i="2"/>
  <c r="Q631" i="2"/>
  <c r="Q632" i="2"/>
  <c r="Q633" i="2"/>
  <c r="Q634" i="2"/>
  <c r="Q635" i="2"/>
  <c r="Q636" i="2"/>
  <c r="Q637" i="2"/>
  <c r="Q638" i="2"/>
  <c r="Q639" i="2"/>
  <c r="Q640" i="2"/>
  <c r="Q641" i="2"/>
  <c r="Q642" i="2"/>
  <c r="Q643" i="2"/>
  <c r="Q644" i="2"/>
  <c r="Q645" i="2"/>
  <c r="Q646" i="2"/>
  <c r="Q647" i="2"/>
  <c r="Q648" i="2"/>
  <c r="Q649" i="2"/>
  <c r="Q650" i="2"/>
  <c r="Q651" i="2"/>
  <c r="Q652" i="2"/>
  <c r="Q653" i="2"/>
  <c r="Q654" i="2"/>
  <c r="Q655" i="2"/>
  <c r="Q656" i="2"/>
  <c r="Q657" i="2"/>
  <c r="Q658" i="2"/>
  <c r="Q659" i="2"/>
  <c r="Q660" i="2"/>
  <c r="Q661" i="2"/>
  <c r="Q662" i="2"/>
  <c r="Q663" i="2"/>
  <c r="Q664" i="2"/>
  <c r="Q665" i="2"/>
  <c r="Q666" i="2"/>
  <c r="Q667" i="2"/>
  <c r="Q668" i="2"/>
  <c r="Q669" i="2"/>
  <c r="Q670" i="2"/>
  <c r="Q671" i="2"/>
  <c r="Q672" i="2"/>
  <c r="Q673" i="2"/>
  <c r="Q674" i="2"/>
  <c r="Q675" i="2"/>
  <c r="Q676" i="2"/>
  <c r="Q677" i="2"/>
  <c r="Q678" i="2"/>
  <c r="Q679" i="2"/>
  <c r="Q680" i="2"/>
  <c r="Q681" i="2"/>
  <c r="Q682" i="2"/>
  <c r="Q683" i="2"/>
  <c r="Q684" i="2"/>
  <c r="Q685" i="2"/>
  <c r="Q686" i="2"/>
  <c r="Q687" i="2"/>
  <c r="Q688" i="2"/>
  <c r="Q689" i="2"/>
  <c r="Q690" i="2"/>
  <c r="Q691" i="2"/>
  <c r="Q692" i="2"/>
  <c r="Q693" i="2"/>
  <c r="Q694" i="2"/>
  <c r="Q695" i="2"/>
  <c r="Q696" i="2"/>
  <c r="Q697" i="2"/>
  <c r="Q698" i="2"/>
  <c r="Q699" i="2"/>
  <c r="Q700" i="2"/>
  <c r="Q701" i="2"/>
  <c r="Q702" i="2"/>
  <c r="Q703" i="2"/>
  <c r="Q704" i="2"/>
  <c r="Q705" i="2"/>
  <c r="Q706" i="2"/>
  <c r="Q707" i="2"/>
  <c r="Q708" i="2"/>
  <c r="Q709" i="2"/>
  <c r="Q710" i="2"/>
  <c r="Q711" i="2"/>
  <c r="Q712" i="2"/>
  <c r="Q713" i="2"/>
  <c r="Q714" i="2"/>
  <c r="Q715" i="2"/>
  <c r="Q716" i="2"/>
  <c r="Q717" i="2"/>
  <c r="Q718" i="2"/>
  <c r="Q719" i="2"/>
  <c r="Q720" i="2"/>
  <c r="Q721" i="2"/>
  <c r="Q722" i="2"/>
  <c r="Q723" i="2"/>
  <c r="Q724" i="2"/>
  <c r="Q725" i="2"/>
  <c r="Q726" i="2"/>
  <c r="Q727" i="2"/>
  <c r="Q728" i="2"/>
  <c r="Q729" i="2"/>
  <c r="Q730" i="2"/>
  <c r="Q731" i="2"/>
  <c r="Q732" i="2"/>
  <c r="Q733" i="2"/>
  <c r="Q734" i="2"/>
  <c r="Q735" i="2"/>
  <c r="Q736" i="2"/>
  <c r="Q737" i="2"/>
  <c r="Q738" i="2"/>
  <c r="Q739" i="2"/>
  <c r="Q740" i="2"/>
  <c r="Q741" i="2"/>
  <c r="Q742" i="2"/>
  <c r="Q743" i="2"/>
  <c r="Q744" i="2"/>
  <c r="Q745" i="2"/>
  <c r="Q746" i="2"/>
  <c r="Q747" i="2"/>
  <c r="Q748" i="2"/>
  <c r="Q749" i="2"/>
  <c r="Q750" i="2"/>
  <c r="Q751" i="2"/>
  <c r="Q752" i="2"/>
  <c r="Q753" i="2"/>
  <c r="Q754" i="2"/>
  <c r="Q755" i="2"/>
  <c r="Q756" i="2"/>
  <c r="Q757" i="2"/>
  <c r="Q758" i="2"/>
  <c r="Q759" i="2"/>
  <c r="Q760" i="2"/>
  <c r="Q761" i="2"/>
  <c r="Q762" i="2"/>
  <c r="Q763" i="2"/>
  <c r="Q764" i="2"/>
  <c r="Q765" i="2"/>
  <c r="Q766" i="2"/>
  <c r="Q767" i="2"/>
  <c r="Q768" i="2"/>
  <c r="Q769" i="2"/>
  <c r="Q770" i="2"/>
  <c r="Q771" i="2"/>
  <c r="Q772" i="2"/>
  <c r="Q773" i="2"/>
  <c r="Q774" i="2"/>
  <c r="Q775" i="2"/>
  <c r="Q776" i="2"/>
  <c r="Q777" i="2"/>
  <c r="Q778" i="2"/>
  <c r="Q779" i="2"/>
  <c r="Q780" i="2"/>
  <c r="Q781" i="2"/>
  <c r="Q782" i="2"/>
  <c r="Q783" i="2"/>
  <c r="Q784" i="2"/>
  <c r="Q785" i="2"/>
  <c r="Q786" i="2"/>
  <c r="Q787" i="2"/>
  <c r="Q788" i="2"/>
  <c r="Q789" i="2"/>
  <c r="Q790" i="2"/>
  <c r="Q791" i="2"/>
  <c r="Q792" i="2"/>
  <c r="Q793" i="2"/>
  <c r="Q794" i="2"/>
  <c r="Q795" i="2"/>
  <c r="Q796" i="2"/>
  <c r="Q797" i="2"/>
  <c r="Q798" i="2"/>
  <c r="Q799" i="2"/>
  <c r="Q800" i="2"/>
  <c r="Q801" i="2"/>
  <c r="Q802" i="2"/>
  <c r="Q803" i="2"/>
  <c r="Q804" i="2"/>
  <c r="Q805" i="2"/>
  <c r="Q806" i="2"/>
  <c r="Q807" i="2"/>
  <c r="Q808" i="2"/>
  <c r="Q809" i="2"/>
  <c r="Q810" i="2"/>
  <c r="Q811" i="2"/>
  <c r="Q812" i="2"/>
  <c r="Q813" i="2"/>
  <c r="Q814" i="2"/>
  <c r="Q815" i="2"/>
  <c r="Q816" i="2"/>
  <c r="Q817" i="2"/>
  <c r="Q818" i="2"/>
  <c r="Q819" i="2"/>
  <c r="Q820" i="2"/>
  <c r="Q821" i="2"/>
  <c r="Q822" i="2"/>
  <c r="Q823" i="2"/>
  <c r="Q824" i="2"/>
  <c r="Q825" i="2"/>
  <c r="Q826" i="2"/>
  <c r="Q827" i="2"/>
  <c r="Q828" i="2"/>
  <c r="Q829" i="2"/>
  <c r="Q830" i="2"/>
  <c r="Q831" i="2"/>
  <c r="Q832" i="2"/>
  <c r="Q833" i="2"/>
  <c r="Q834" i="2"/>
  <c r="Q835" i="2"/>
  <c r="Q836" i="2"/>
  <c r="Q837" i="2"/>
  <c r="Q838" i="2"/>
  <c r="Q839" i="2"/>
  <c r="Q840" i="2"/>
  <c r="Q841" i="2"/>
  <c r="Q842" i="2"/>
  <c r="Q843" i="2"/>
  <c r="Q844" i="2"/>
  <c r="Q845" i="2"/>
  <c r="Q846" i="2"/>
  <c r="Q847" i="2"/>
  <c r="Q848" i="2"/>
  <c r="Q849" i="2"/>
  <c r="Q850" i="2"/>
  <c r="Q851" i="2"/>
  <c r="Q852" i="2"/>
  <c r="Q853" i="2"/>
  <c r="Q854" i="2"/>
  <c r="Q855" i="2"/>
  <c r="Q856" i="2"/>
  <c r="Q857" i="2"/>
  <c r="Q858" i="2"/>
  <c r="Q859" i="2"/>
  <c r="Q860" i="2"/>
  <c r="Q861" i="2"/>
  <c r="Q862" i="2"/>
  <c r="Q863" i="2"/>
  <c r="Q864" i="2"/>
  <c r="Q865" i="2"/>
  <c r="Q866" i="2"/>
  <c r="Q867" i="2"/>
  <c r="Q868" i="2"/>
  <c r="Q869" i="2"/>
  <c r="Q870" i="2"/>
  <c r="Q871" i="2"/>
  <c r="Q872" i="2"/>
  <c r="Q873" i="2"/>
  <c r="Q874" i="2"/>
  <c r="Q875" i="2"/>
  <c r="Q876" i="2"/>
  <c r="Q877" i="2"/>
  <c r="Q878" i="2"/>
  <c r="Q879" i="2"/>
  <c r="Q880" i="2"/>
  <c r="Q881" i="2"/>
  <c r="Q882" i="2"/>
  <c r="Q883" i="2"/>
  <c r="Q884" i="2"/>
  <c r="Q885" i="2"/>
  <c r="Q886" i="2"/>
  <c r="Q887" i="2"/>
  <c r="Q888" i="2"/>
  <c r="Q889" i="2"/>
  <c r="Q890" i="2"/>
  <c r="Q891" i="2"/>
  <c r="Q892" i="2"/>
  <c r="Q893" i="2"/>
  <c r="Q894" i="2"/>
  <c r="Q895" i="2"/>
  <c r="Q896" i="2"/>
  <c r="Q897" i="2"/>
  <c r="Q898" i="2"/>
  <c r="Q899" i="2"/>
  <c r="Q900" i="2"/>
  <c r="Q901" i="2"/>
  <c r="Q902" i="2"/>
  <c r="Q903" i="2"/>
  <c r="Q904" i="2"/>
  <c r="Q905" i="2"/>
  <c r="Q906" i="2"/>
  <c r="Q907" i="2"/>
  <c r="Q908" i="2"/>
  <c r="Q909" i="2"/>
  <c r="Q910" i="2"/>
  <c r="Q911" i="2"/>
  <c r="Q912" i="2"/>
  <c r="Q913" i="2"/>
  <c r="Q914" i="2"/>
  <c r="Q915" i="2"/>
  <c r="Q916" i="2"/>
  <c r="Q917" i="2"/>
  <c r="Q918" i="2"/>
  <c r="Q919" i="2"/>
  <c r="Q920" i="2"/>
  <c r="Q921" i="2"/>
  <c r="Q922" i="2"/>
  <c r="Q923" i="2"/>
  <c r="Q924" i="2"/>
  <c r="Q925" i="2"/>
  <c r="Q926" i="2"/>
  <c r="Q927" i="2"/>
  <c r="Q928" i="2"/>
  <c r="Q929" i="2"/>
  <c r="Q930" i="2"/>
  <c r="Q931" i="2"/>
  <c r="Q932" i="2"/>
  <c r="Q933" i="2"/>
  <c r="Q934" i="2"/>
  <c r="Q935" i="2"/>
  <c r="Q936" i="2"/>
  <c r="Q937" i="2"/>
  <c r="Q938" i="2"/>
  <c r="Q939" i="2"/>
  <c r="Q940" i="2"/>
  <c r="Q941" i="2"/>
  <c r="Q942" i="2"/>
  <c r="Q943" i="2"/>
  <c r="Q944" i="2"/>
  <c r="Q945" i="2"/>
  <c r="Q946" i="2"/>
  <c r="Q947" i="2"/>
  <c r="Q948" i="2"/>
  <c r="Q949" i="2"/>
  <c r="Q950" i="2"/>
  <c r="Q951" i="2"/>
  <c r="Q952" i="2"/>
  <c r="Q953" i="2"/>
  <c r="Q954" i="2"/>
  <c r="Q955" i="2"/>
  <c r="Q956" i="2"/>
  <c r="Q957" i="2"/>
  <c r="Q958" i="2"/>
  <c r="Q959" i="2"/>
  <c r="Q960" i="2"/>
  <c r="Q961" i="2"/>
  <c r="Q962" i="2"/>
  <c r="Q963" i="2"/>
  <c r="Q964" i="2"/>
  <c r="Q965" i="2"/>
  <c r="Q966" i="2"/>
  <c r="Q967" i="2"/>
  <c r="Q968" i="2"/>
  <c r="Q969" i="2"/>
  <c r="Q970" i="2"/>
  <c r="Q971" i="2"/>
  <c r="Q972" i="2"/>
  <c r="Q973" i="2"/>
  <c r="Q974" i="2"/>
  <c r="Q975" i="2"/>
  <c r="Q976" i="2"/>
  <c r="Q977" i="2"/>
  <c r="Q978" i="2"/>
  <c r="Q979" i="2"/>
  <c r="Q980" i="2"/>
  <c r="Q981" i="2"/>
  <c r="Q982" i="2"/>
  <c r="Q983" i="2"/>
  <c r="Q984" i="2"/>
  <c r="Q985" i="2"/>
  <c r="Q986" i="2"/>
  <c r="Q987" i="2"/>
  <c r="Q988" i="2"/>
  <c r="Q989" i="2"/>
  <c r="Q990" i="2"/>
  <c r="Q991" i="2"/>
  <c r="Q992" i="2"/>
  <c r="Q993" i="2"/>
  <c r="Q994" i="2"/>
  <c r="Q995" i="2"/>
  <c r="Q996" i="2"/>
  <c r="Q997" i="2"/>
  <c r="Q998" i="2"/>
  <c r="Q999" i="2"/>
  <c r="Q1000" i="2"/>
  <c r="Q1001" i="2"/>
  <c r="Q1002" i="2"/>
  <c r="Q1003" i="2"/>
  <c r="Q1004" i="2"/>
  <c r="Q1005" i="2"/>
  <c r="Q1006" i="2"/>
  <c r="Q1007" i="2"/>
  <c r="Q1008" i="2"/>
  <c r="Q1009" i="2"/>
  <c r="Q1010" i="2"/>
  <c r="Q1011" i="2"/>
  <c r="Q1012" i="2"/>
  <c r="Q1013" i="2"/>
  <c r="Q1014" i="2"/>
  <c r="Q1015" i="2"/>
  <c r="Q1016" i="2"/>
  <c r="Q1017" i="2"/>
  <c r="Q1018" i="2"/>
  <c r="Q1019" i="2"/>
  <c r="Q1020" i="2"/>
  <c r="Q1021" i="2"/>
  <c r="Q1022" i="2"/>
  <c r="Q1023" i="2"/>
  <c r="Q1024" i="2"/>
  <c r="Q1025" i="2"/>
  <c r="Q1026" i="2"/>
  <c r="Q1027" i="2"/>
  <c r="Q1028" i="2"/>
  <c r="Q1029" i="2"/>
  <c r="Q1030" i="2"/>
  <c r="Q1031" i="2"/>
  <c r="Q1032" i="2"/>
  <c r="Q1033" i="2"/>
  <c r="Q1034" i="2"/>
  <c r="Q1035" i="2"/>
  <c r="Q1036" i="2"/>
  <c r="Q1037" i="2"/>
  <c r="Q1038" i="2"/>
  <c r="Q1039" i="2"/>
  <c r="Q1040" i="2"/>
  <c r="Q1041" i="2"/>
  <c r="Q1042" i="2"/>
  <c r="Q1043" i="2"/>
  <c r="Q1044" i="2"/>
  <c r="Q1045" i="2"/>
  <c r="Q1046" i="2"/>
  <c r="Q1047" i="2"/>
  <c r="Q1048" i="2"/>
  <c r="Q1049" i="2"/>
  <c r="Q1050" i="2"/>
  <c r="Q1051" i="2"/>
  <c r="Q1052" i="2"/>
  <c r="Q1053" i="2"/>
  <c r="Q1054" i="2"/>
  <c r="Q1055" i="2"/>
  <c r="Q1056" i="2"/>
  <c r="Q1057" i="2"/>
  <c r="Q1058" i="2"/>
  <c r="Q1059" i="2"/>
  <c r="Q1060" i="2"/>
  <c r="Q1061" i="2"/>
  <c r="Q1062" i="2"/>
  <c r="Q1063" i="2"/>
  <c r="Q1064" i="2"/>
  <c r="Q1065" i="2"/>
  <c r="Q1066" i="2"/>
  <c r="Q1067" i="2"/>
  <c r="Q1068" i="2"/>
  <c r="Q1069" i="2"/>
  <c r="Q1070" i="2"/>
  <c r="Q1071" i="2"/>
  <c r="Q1072" i="2"/>
  <c r="Q1073" i="2"/>
  <c r="Q1074" i="2"/>
  <c r="Q1075" i="2"/>
  <c r="Q1076" i="2"/>
  <c r="Q1077" i="2"/>
  <c r="Q1078" i="2"/>
  <c r="Q1079" i="2"/>
  <c r="Q1080" i="2"/>
  <c r="Q1081" i="2"/>
  <c r="Q1082" i="2"/>
  <c r="Q1083" i="2"/>
  <c r="Q1084" i="2"/>
  <c r="Q1085" i="2"/>
  <c r="Q1086" i="2"/>
  <c r="Q1087" i="2"/>
  <c r="Q1088" i="2"/>
  <c r="Q1089" i="2"/>
  <c r="Q1090" i="2"/>
  <c r="Q1091" i="2"/>
  <c r="Q1092" i="2"/>
  <c r="Q1093" i="2"/>
  <c r="Q1094" i="2"/>
  <c r="Q1095" i="2"/>
  <c r="Q1096" i="2"/>
  <c r="Q1097" i="2"/>
  <c r="Q1098" i="2"/>
  <c r="Q1099" i="2"/>
  <c r="Q1100" i="2"/>
  <c r="Q1101" i="2"/>
  <c r="Q1102" i="2"/>
  <c r="Q1103" i="2"/>
  <c r="Q1104" i="2"/>
  <c r="Q1105" i="2"/>
  <c r="Q1106" i="2"/>
  <c r="Q1107" i="2"/>
  <c r="Q1108" i="2"/>
  <c r="Q1109" i="2"/>
  <c r="Q1110" i="2"/>
  <c r="Q1111" i="2"/>
  <c r="Q1112" i="2"/>
  <c r="Q1113" i="2"/>
  <c r="Q1114" i="2"/>
  <c r="Q1115" i="2"/>
  <c r="Q1116" i="2"/>
  <c r="Q1117" i="2"/>
  <c r="Q1118" i="2"/>
  <c r="Q1119" i="2"/>
  <c r="Q1120" i="2"/>
  <c r="Q1121" i="2"/>
  <c r="Q1122" i="2"/>
  <c r="Q1123" i="2"/>
  <c r="Q1124" i="2"/>
  <c r="Q1125" i="2"/>
  <c r="Q1126" i="2"/>
  <c r="Q1127" i="2"/>
  <c r="Q1128" i="2"/>
  <c r="Q1129" i="2"/>
  <c r="Q1130" i="2"/>
  <c r="Q1131" i="2"/>
  <c r="Q1132" i="2"/>
  <c r="Q1133" i="2"/>
  <c r="Q1134" i="2"/>
  <c r="Q1135" i="2"/>
  <c r="Q1136" i="2"/>
  <c r="Q1137" i="2"/>
  <c r="Q1138" i="2"/>
  <c r="Q1139" i="2"/>
  <c r="Q1140" i="2"/>
  <c r="Q1141" i="2"/>
  <c r="Q1142" i="2"/>
  <c r="Q1143" i="2"/>
  <c r="Q1144" i="2"/>
  <c r="Q1145" i="2"/>
  <c r="Q1146" i="2"/>
  <c r="Q1147" i="2"/>
  <c r="Q1148" i="2"/>
  <c r="Q1149" i="2"/>
  <c r="Q1150" i="2"/>
  <c r="Q1151" i="2"/>
  <c r="Q1152" i="2"/>
  <c r="Q1153" i="2"/>
  <c r="Q1154" i="2"/>
  <c r="Q1155" i="2"/>
  <c r="Q1156" i="2"/>
  <c r="Q1157" i="2"/>
  <c r="Q1158" i="2"/>
  <c r="Q1159" i="2"/>
  <c r="Q1160" i="2"/>
  <c r="Q1161" i="2"/>
  <c r="Q1162" i="2"/>
  <c r="Q1163" i="2"/>
  <c r="Q1164" i="2"/>
  <c r="Q1165" i="2"/>
  <c r="Q1166" i="2"/>
  <c r="Q1167" i="2"/>
  <c r="Q1168" i="2"/>
  <c r="Q1169" i="2"/>
  <c r="Q1170" i="2"/>
  <c r="Q1171" i="2"/>
  <c r="Q1172" i="2"/>
  <c r="Q1173" i="2"/>
  <c r="Q1174" i="2"/>
  <c r="Q1175" i="2"/>
  <c r="Q1176" i="2"/>
  <c r="Q1177" i="2"/>
  <c r="Q1178" i="2"/>
  <c r="Q1179" i="2"/>
  <c r="Q1180" i="2"/>
  <c r="Q1181" i="2"/>
  <c r="Q1182" i="2"/>
  <c r="Q1183" i="2"/>
  <c r="Q1184" i="2"/>
  <c r="Q1185" i="2"/>
  <c r="Q1186" i="2"/>
  <c r="Q1187" i="2"/>
  <c r="Q1188" i="2"/>
  <c r="Q1189" i="2"/>
  <c r="Q1190" i="2"/>
  <c r="Q1191" i="2"/>
  <c r="Q1192" i="2"/>
  <c r="Q1193" i="2"/>
  <c r="Q1194" i="2"/>
  <c r="Q1195" i="2"/>
  <c r="Q1196" i="2"/>
  <c r="Q1197" i="2"/>
  <c r="Q1198" i="2"/>
  <c r="Q1199" i="2"/>
  <c r="Q1200" i="2"/>
  <c r="Q1201" i="2"/>
  <c r="Q1202" i="2"/>
  <c r="Q1203" i="2"/>
  <c r="Q1204" i="2"/>
  <c r="Q1205" i="2"/>
  <c r="Q1206" i="2"/>
  <c r="Q1207" i="2"/>
  <c r="Q1208" i="2"/>
  <c r="Q1209" i="2"/>
  <c r="Q1210" i="2"/>
  <c r="Q1211" i="2"/>
  <c r="Q1212" i="2"/>
  <c r="Q1213" i="2"/>
  <c r="Q1214" i="2"/>
  <c r="Q1215" i="2"/>
  <c r="Q1216" i="2"/>
  <c r="Q1217" i="2"/>
  <c r="Q1218" i="2"/>
  <c r="Q1219" i="2"/>
  <c r="Q1220" i="2"/>
  <c r="Q1221" i="2"/>
  <c r="Q1222" i="2"/>
  <c r="Q1223" i="2"/>
  <c r="Q1224" i="2"/>
  <c r="Q1225" i="2"/>
  <c r="Q1226" i="2"/>
  <c r="Q1227" i="2"/>
  <c r="Q1228" i="2"/>
  <c r="Q1229" i="2"/>
  <c r="Q1230" i="2"/>
  <c r="Q1231" i="2"/>
  <c r="Q1232" i="2"/>
  <c r="Q1233" i="2"/>
  <c r="Q1234" i="2"/>
  <c r="Q1235" i="2"/>
  <c r="Q1236" i="2"/>
  <c r="Q1237" i="2"/>
  <c r="Q1238" i="2"/>
  <c r="Q1239" i="2"/>
  <c r="Q1240" i="2"/>
  <c r="Q1241" i="2"/>
  <c r="Q1242" i="2"/>
  <c r="Q1243" i="2"/>
  <c r="Q1244" i="2"/>
  <c r="Q1245" i="2"/>
  <c r="Q1246" i="2"/>
  <c r="Q1247" i="2"/>
  <c r="Q1248" i="2"/>
  <c r="Q1249" i="2"/>
  <c r="Q1250" i="2"/>
  <c r="Q1251" i="2"/>
  <c r="Q1252" i="2"/>
  <c r="Q1253" i="2"/>
  <c r="Q1254" i="2"/>
  <c r="Q1255" i="2"/>
  <c r="Q1256" i="2"/>
  <c r="Q1257" i="2"/>
  <c r="Q1258" i="2"/>
  <c r="Q1259" i="2"/>
  <c r="Q1260" i="2"/>
  <c r="Q1261" i="2"/>
  <c r="Q1262" i="2"/>
  <c r="Q1263" i="2"/>
  <c r="Q1264" i="2"/>
  <c r="Q1265" i="2"/>
  <c r="Q1266" i="2"/>
  <c r="Q1267" i="2"/>
  <c r="Q1268" i="2"/>
  <c r="Q1269" i="2"/>
  <c r="Q1270" i="2"/>
  <c r="Q1271" i="2"/>
  <c r="Q1272" i="2"/>
  <c r="Q1273" i="2"/>
  <c r="Q1274" i="2"/>
  <c r="Q1275" i="2"/>
  <c r="Q1276" i="2"/>
  <c r="Q1277" i="2"/>
  <c r="Q1278" i="2"/>
  <c r="Q1279" i="2"/>
  <c r="Q1280" i="2"/>
  <c r="Q1281" i="2"/>
  <c r="Q1282" i="2"/>
  <c r="Q1283" i="2"/>
  <c r="Q1284" i="2"/>
  <c r="Q1285" i="2"/>
  <c r="Q1286" i="2"/>
  <c r="Q1287" i="2"/>
  <c r="Q1288" i="2"/>
  <c r="Q1289" i="2"/>
  <c r="Q1290" i="2"/>
  <c r="Q1291" i="2"/>
  <c r="Q1292" i="2"/>
  <c r="Q1293" i="2"/>
  <c r="Q1294" i="2"/>
  <c r="Q1295" i="2"/>
  <c r="Q1296" i="2"/>
  <c r="Q1297" i="2"/>
  <c r="Q1298" i="2"/>
  <c r="Q1299" i="2"/>
  <c r="Q1300" i="2"/>
  <c r="Q1301" i="2"/>
  <c r="Q1302" i="2"/>
  <c r="Q1303" i="2"/>
  <c r="Q1304" i="2"/>
  <c r="Q1305" i="2"/>
  <c r="Q1306" i="2"/>
  <c r="Q1307" i="2"/>
  <c r="Q1308" i="2"/>
  <c r="Q1309" i="2"/>
  <c r="Q1310" i="2"/>
  <c r="Q1311" i="2"/>
  <c r="Q1312" i="2"/>
  <c r="Q1313" i="2"/>
  <c r="Q1314" i="2"/>
  <c r="Q1315" i="2"/>
  <c r="Q1316" i="2"/>
  <c r="Q1317" i="2"/>
  <c r="Q1318" i="2"/>
  <c r="Q1319" i="2"/>
  <c r="Q1320" i="2"/>
  <c r="Q1321" i="2"/>
  <c r="Q1322" i="2"/>
  <c r="Q1323" i="2"/>
  <c r="Q1324" i="2"/>
  <c r="Q1325" i="2"/>
  <c r="Q1326" i="2"/>
  <c r="Q1327" i="2"/>
  <c r="Q1328" i="2"/>
  <c r="Q1329" i="2"/>
  <c r="Q1330" i="2"/>
  <c r="Q1331" i="2"/>
  <c r="Q1332" i="2"/>
  <c r="Q1333" i="2"/>
  <c r="Q1334" i="2"/>
  <c r="Q1335" i="2"/>
  <c r="Q1336" i="2"/>
  <c r="Q1337" i="2"/>
  <c r="Q1338" i="2"/>
  <c r="Q1339" i="2"/>
  <c r="Q1340" i="2"/>
  <c r="Q1341" i="2"/>
  <c r="Q1342" i="2"/>
  <c r="Q1343" i="2"/>
  <c r="Q1344" i="2"/>
  <c r="Q1345" i="2"/>
  <c r="Q1346" i="2"/>
  <c r="Q1347" i="2"/>
  <c r="Q1348" i="2"/>
  <c r="Q1349" i="2"/>
  <c r="Q1350" i="2"/>
  <c r="Q1351" i="2"/>
  <c r="Q1352" i="2"/>
  <c r="Q1353" i="2"/>
  <c r="Q1354" i="2"/>
  <c r="Q1355" i="2"/>
  <c r="Q1356" i="2"/>
  <c r="Q1357" i="2"/>
  <c r="Q1358" i="2"/>
  <c r="Q1359" i="2"/>
  <c r="Q1360" i="2"/>
  <c r="Q1361" i="2"/>
  <c r="Q1362" i="2"/>
  <c r="Q1363" i="2"/>
  <c r="Q1364" i="2"/>
  <c r="Q1365" i="2"/>
  <c r="Q1366" i="2"/>
  <c r="Q1367" i="2"/>
  <c r="Q1368" i="2"/>
  <c r="Q1369" i="2"/>
  <c r="Q1370" i="2"/>
  <c r="Q1371" i="2"/>
  <c r="Q1372" i="2"/>
  <c r="Q1373" i="2"/>
  <c r="Q1374" i="2"/>
  <c r="Q1375" i="2"/>
  <c r="Q1376" i="2"/>
  <c r="Q1377" i="2"/>
  <c r="Q1378" i="2"/>
  <c r="Q1379" i="2"/>
  <c r="Q1380" i="2"/>
  <c r="Q1381" i="2"/>
  <c r="Q1382" i="2"/>
  <c r="Q1383" i="2"/>
  <c r="Q1384" i="2"/>
  <c r="Q1385" i="2"/>
  <c r="Q1386" i="2"/>
  <c r="Q1387" i="2"/>
  <c r="Q1388" i="2"/>
  <c r="Q1389" i="2"/>
  <c r="Q1390" i="2"/>
  <c r="Q1391" i="2"/>
  <c r="Q1392" i="2"/>
  <c r="Q1393" i="2"/>
  <c r="Q1394" i="2"/>
  <c r="Q1395" i="2"/>
  <c r="Q1396" i="2"/>
  <c r="Q1397" i="2"/>
  <c r="Q1398" i="2"/>
  <c r="Q1399" i="2"/>
  <c r="Q1400" i="2"/>
  <c r="Q1401" i="2"/>
  <c r="Q1402" i="2"/>
  <c r="Q1403" i="2"/>
  <c r="Q1404" i="2"/>
  <c r="Q1405" i="2"/>
  <c r="Q1406" i="2"/>
  <c r="Q1407" i="2"/>
  <c r="Q1408" i="2"/>
  <c r="Q1409" i="2"/>
  <c r="Q1410" i="2"/>
  <c r="Q1411" i="2"/>
  <c r="Q1412" i="2"/>
  <c r="Q1413" i="2"/>
  <c r="Q1414" i="2"/>
  <c r="Q1415" i="2"/>
  <c r="Q1416" i="2"/>
  <c r="Q1417" i="2"/>
  <c r="Q1418" i="2"/>
  <c r="Q1419" i="2"/>
  <c r="Q1420" i="2"/>
  <c r="Q1421" i="2"/>
  <c r="Q1422" i="2"/>
  <c r="Q1423" i="2"/>
  <c r="Q1424" i="2"/>
  <c r="Q1425" i="2"/>
  <c r="Q1426" i="2"/>
  <c r="Q1427" i="2"/>
  <c r="Q1428" i="2"/>
  <c r="Q1429" i="2"/>
  <c r="Q1430" i="2"/>
  <c r="Q1431" i="2"/>
  <c r="Q1432" i="2"/>
  <c r="Q1433" i="2"/>
  <c r="Q1434" i="2"/>
  <c r="Q1435" i="2"/>
  <c r="Q1436" i="2"/>
  <c r="Q1437" i="2"/>
  <c r="Q1438" i="2"/>
  <c r="Q1439" i="2"/>
  <c r="Q1440" i="2"/>
  <c r="Q1441" i="2"/>
  <c r="Q1442" i="2"/>
  <c r="Q1443" i="2"/>
  <c r="Q1444" i="2"/>
  <c r="Q1445" i="2"/>
  <c r="Q1446" i="2"/>
  <c r="Q1447" i="2"/>
  <c r="Q1448" i="2"/>
  <c r="Q1449" i="2"/>
  <c r="Q1450" i="2"/>
  <c r="Q1451" i="2"/>
  <c r="Q1452" i="2"/>
  <c r="Q1453" i="2"/>
  <c r="Q1454" i="2"/>
  <c r="Q1455" i="2"/>
  <c r="Q1456" i="2"/>
  <c r="Q1457" i="2"/>
  <c r="Q1458" i="2"/>
  <c r="Q1459" i="2"/>
  <c r="Q1460" i="2"/>
  <c r="Q1461" i="2"/>
  <c r="Q1462" i="2"/>
  <c r="Q1463" i="2"/>
  <c r="Q1464" i="2"/>
  <c r="Q1465" i="2"/>
  <c r="Q1466" i="2"/>
  <c r="Q1467" i="2"/>
  <c r="Q1468" i="2"/>
  <c r="Q1469" i="2"/>
  <c r="Q1470" i="2"/>
  <c r="Q1471" i="2"/>
  <c r="Q1472" i="2"/>
  <c r="Q1473" i="2"/>
  <c r="Q1474" i="2"/>
  <c r="Q1475" i="2"/>
  <c r="Q1476" i="2"/>
  <c r="Q1477" i="2"/>
  <c r="Q1478" i="2"/>
  <c r="Q1479" i="2"/>
  <c r="Q1480" i="2"/>
  <c r="Q1481" i="2"/>
  <c r="Q1482" i="2"/>
  <c r="Q1483" i="2"/>
  <c r="Q1484" i="2"/>
  <c r="Q1485" i="2"/>
  <c r="Q1486" i="2"/>
  <c r="Q1487" i="2"/>
  <c r="Q1488" i="2"/>
  <c r="Q1489" i="2"/>
  <c r="Q1490" i="2"/>
  <c r="Q1491" i="2"/>
  <c r="Q1492" i="2"/>
  <c r="Q1493" i="2"/>
  <c r="Q1494" i="2"/>
  <c r="Q1495" i="2"/>
  <c r="Q1496" i="2"/>
  <c r="Q1497" i="2"/>
  <c r="Q1498" i="2"/>
  <c r="Q1499" i="2"/>
  <c r="Q1500" i="2"/>
  <c r="Q1501" i="2"/>
  <c r="Q1502" i="2"/>
  <c r="Q1503" i="2"/>
  <c r="Q1504" i="2"/>
  <c r="Q1505" i="2"/>
  <c r="Q1506" i="2"/>
  <c r="Q1507" i="2"/>
  <c r="Q1508" i="2"/>
  <c r="Q1509" i="2"/>
  <c r="Q1510" i="2"/>
  <c r="Q1511" i="2"/>
  <c r="Q1512" i="2"/>
  <c r="Q1513" i="2"/>
  <c r="Q1514" i="2"/>
  <c r="Q1515" i="2"/>
  <c r="Q1516" i="2"/>
  <c r="Q1517" i="2"/>
  <c r="Q1518" i="2"/>
  <c r="Q1519" i="2"/>
  <c r="Q1520" i="2"/>
  <c r="Q1521" i="2"/>
  <c r="Q1522" i="2"/>
  <c r="Q1523" i="2"/>
  <c r="Q1524" i="2"/>
  <c r="Q1525" i="2"/>
  <c r="Q1526" i="2"/>
  <c r="Q1527" i="2"/>
  <c r="Q1528" i="2"/>
  <c r="Q1529" i="2"/>
  <c r="Q1530" i="2"/>
  <c r="Q1531" i="2"/>
  <c r="Q1532" i="2"/>
  <c r="Q1533" i="2"/>
  <c r="Q1534" i="2"/>
  <c r="Q1535" i="2"/>
  <c r="Q1536" i="2"/>
  <c r="Q1537" i="2"/>
  <c r="Q1538" i="2"/>
  <c r="Q1539" i="2"/>
  <c r="Q1540" i="2"/>
  <c r="Q1541" i="2"/>
  <c r="Q1542" i="2"/>
  <c r="Q1543" i="2"/>
  <c r="Q1544" i="2"/>
  <c r="Q1545" i="2"/>
  <c r="Q1546" i="2"/>
  <c r="Q1547" i="2"/>
  <c r="Q1548" i="2"/>
  <c r="Q1549" i="2"/>
  <c r="Q1550" i="2"/>
  <c r="Q1551" i="2"/>
  <c r="Q1552" i="2"/>
  <c r="Q1553" i="2"/>
  <c r="Q1554" i="2"/>
  <c r="Q1555" i="2"/>
  <c r="Q1556" i="2"/>
  <c r="Q1557" i="2"/>
  <c r="Q1558" i="2"/>
  <c r="Q1559" i="2"/>
  <c r="Q1560" i="2"/>
  <c r="Q1561" i="2"/>
  <c r="Q1562" i="2"/>
  <c r="Q1563" i="2"/>
  <c r="Q1564" i="2"/>
  <c r="Q1565" i="2"/>
  <c r="Q1566" i="2"/>
  <c r="Q1567" i="2"/>
  <c r="Q1568" i="2"/>
  <c r="Q1569" i="2"/>
  <c r="Q1570" i="2"/>
  <c r="Q1571" i="2"/>
  <c r="Q1572" i="2"/>
  <c r="Q1573" i="2"/>
  <c r="Q1574" i="2"/>
  <c r="Q1575" i="2"/>
  <c r="Q1576" i="2"/>
  <c r="Q1577" i="2"/>
  <c r="Q1578" i="2"/>
  <c r="Q1579" i="2"/>
  <c r="Q1580" i="2"/>
  <c r="Q1581" i="2"/>
  <c r="Q1582" i="2"/>
  <c r="Q1583" i="2"/>
  <c r="Q1584" i="2"/>
  <c r="Q1585" i="2"/>
  <c r="Q1586" i="2"/>
  <c r="Q1587" i="2"/>
  <c r="Q1588" i="2"/>
  <c r="Q1589" i="2"/>
  <c r="Q1590" i="2"/>
  <c r="Q1591" i="2"/>
  <c r="Q1592" i="2"/>
  <c r="Q1593" i="2"/>
  <c r="Q1594" i="2"/>
  <c r="Q1595" i="2"/>
  <c r="Q1596" i="2"/>
  <c r="Q1597" i="2"/>
  <c r="Q1598" i="2"/>
  <c r="Q1599" i="2"/>
  <c r="Q1600" i="2"/>
  <c r="Q1601" i="2"/>
  <c r="Q1602" i="2"/>
  <c r="Q1603" i="2"/>
  <c r="Q1604" i="2"/>
  <c r="Q1605" i="2"/>
  <c r="Q1606" i="2"/>
  <c r="Q1607" i="2"/>
  <c r="Q1608" i="2"/>
  <c r="Q1609" i="2"/>
  <c r="Q1610" i="2"/>
  <c r="Q1611" i="2"/>
  <c r="Q1612" i="2"/>
  <c r="Q1613" i="2"/>
  <c r="Q1614" i="2"/>
  <c r="Q1615" i="2"/>
  <c r="Q1616" i="2"/>
  <c r="Q1617" i="2"/>
  <c r="Q1618" i="2"/>
  <c r="Q1619" i="2"/>
  <c r="Q1620" i="2"/>
  <c r="Q1621" i="2"/>
  <c r="Q1622" i="2"/>
  <c r="Q1623" i="2"/>
  <c r="Q1624" i="2"/>
  <c r="Q1625" i="2"/>
  <c r="Q1626" i="2"/>
  <c r="Q1627" i="2"/>
  <c r="Q1628" i="2"/>
  <c r="Q1629" i="2"/>
  <c r="Q1630" i="2"/>
  <c r="Q1631" i="2"/>
  <c r="Q1632" i="2"/>
  <c r="Q1633" i="2"/>
  <c r="Q1634" i="2"/>
  <c r="Q1635" i="2"/>
  <c r="Q1636" i="2"/>
  <c r="Q1637" i="2"/>
  <c r="Q1638" i="2"/>
  <c r="Q1639" i="2"/>
  <c r="Q1640" i="2"/>
  <c r="Q1641" i="2"/>
  <c r="Q1642" i="2"/>
  <c r="Q1643" i="2"/>
  <c r="Q1644" i="2"/>
  <c r="Q1645" i="2"/>
  <c r="Q1646" i="2"/>
  <c r="Q1647" i="2"/>
  <c r="Q1648" i="2"/>
  <c r="Q1649" i="2"/>
  <c r="Q1650" i="2"/>
  <c r="Q1651" i="2"/>
  <c r="Q1652" i="2"/>
  <c r="Q1653" i="2"/>
  <c r="Q1654" i="2"/>
  <c r="Q1655" i="2"/>
  <c r="Q1656" i="2"/>
  <c r="Q1657" i="2"/>
  <c r="Q1658" i="2"/>
  <c r="Q1659" i="2"/>
  <c r="Q1660" i="2"/>
  <c r="Q1661" i="2"/>
  <c r="Q1662" i="2"/>
  <c r="Q1663" i="2"/>
  <c r="Q1664" i="2"/>
  <c r="Q1665" i="2"/>
  <c r="Q1666" i="2"/>
  <c r="Q1667" i="2"/>
  <c r="Q1668" i="2"/>
  <c r="Q1669" i="2"/>
  <c r="Q1670" i="2"/>
  <c r="Q1671" i="2"/>
  <c r="Q1672" i="2"/>
  <c r="Q1673" i="2"/>
  <c r="Q1674" i="2"/>
  <c r="Q1675" i="2"/>
  <c r="Q1676" i="2"/>
  <c r="Q1677" i="2"/>
  <c r="Q1678" i="2"/>
  <c r="Q1679" i="2"/>
  <c r="Q1680" i="2"/>
  <c r="Q1681" i="2"/>
  <c r="Q1682" i="2"/>
  <c r="Q1683" i="2"/>
  <c r="Q1684" i="2"/>
  <c r="Q1685" i="2"/>
  <c r="Q1686" i="2"/>
  <c r="Q1687" i="2"/>
  <c r="Q1688" i="2"/>
  <c r="Q1689" i="2"/>
  <c r="Q1690" i="2"/>
  <c r="Q1691" i="2"/>
  <c r="Q1692" i="2"/>
  <c r="Q1693" i="2"/>
  <c r="Q1694" i="2"/>
  <c r="Q1695" i="2"/>
  <c r="Q1696" i="2"/>
  <c r="Q1697" i="2"/>
  <c r="Q1698" i="2"/>
  <c r="Q1699" i="2"/>
  <c r="Q1700" i="2"/>
  <c r="Q1701" i="2"/>
  <c r="Q1702" i="2"/>
  <c r="Q1703" i="2"/>
  <c r="Q1704" i="2"/>
  <c r="Q1705" i="2"/>
  <c r="Q1706" i="2"/>
  <c r="Q1707" i="2"/>
  <c r="Q1708" i="2"/>
  <c r="Q1709" i="2"/>
  <c r="Q1710" i="2"/>
  <c r="Q1711" i="2"/>
  <c r="Q1712" i="2"/>
  <c r="Q1713" i="2"/>
  <c r="Q1714" i="2"/>
  <c r="Q1715" i="2"/>
  <c r="Q1716" i="2"/>
  <c r="Q1717" i="2"/>
  <c r="Q1718" i="2"/>
  <c r="Q1719" i="2"/>
  <c r="Q1720" i="2"/>
  <c r="Q1721" i="2"/>
  <c r="Q1722" i="2"/>
  <c r="Q1723" i="2"/>
  <c r="Q1724" i="2"/>
  <c r="Q1725" i="2"/>
  <c r="Q1726" i="2"/>
  <c r="Q1727" i="2"/>
  <c r="Q1728" i="2"/>
  <c r="Q1729" i="2"/>
  <c r="Q1730" i="2"/>
  <c r="Q1731" i="2"/>
  <c r="Q1732" i="2"/>
  <c r="Q1733" i="2"/>
  <c r="Q1734" i="2"/>
  <c r="Q1735" i="2"/>
  <c r="Q1736" i="2"/>
  <c r="Q1737" i="2"/>
  <c r="Q1738" i="2"/>
  <c r="Q1739" i="2"/>
  <c r="Q1740" i="2"/>
  <c r="Q1741" i="2"/>
  <c r="Q1742" i="2"/>
  <c r="Q1743" i="2"/>
  <c r="Q1744" i="2"/>
  <c r="Q1745" i="2"/>
  <c r="Q1746" i="2"/>
  <c r="Q1747" i="2"/>
  <c r="Q1748" i="2"/>
  <c r="Q1749" i="2"/>
  <c r="Q1750" i="2"/>
  <c r="Q1751" i="2"/>
  <c r="Q1752" i="2"/>
  <c r="Q1753" i="2"/>
  <c r="Q1754" i="2"/>
  <c r="Q1755" i="2"/>
  <c r="Q1756" i="2"/>
  <c r="Q1757" i="2"/>
  <c r="Q1758" i="2"/>
  <c r="Q1759" i="2"/>
  <c r="Q1760" i="2"/>
  <c r="Q1761" i="2"/>
  <c r="Q1762" i="2"/>
  <c r="Q1763" i="2"/>
  <c r="Q1764" i="2"/>
  <c r="Q1765" i="2"/>
  <c r="Q1766" i="2"/>
  <c r="Q1767" i="2"/>
  <c r="Q1768" i="2"/>
  <c r="Q1769" i="2"/>
  <c r="Q1770" i="2"/>
  <c r="Q1771" i="2"/>
  <c r="Q1772" i="2"/>
  <c r="Q1773" i="2"/>
  <c r="Q1774" i="2"/>
  <c r="Q1775" i="2"/>
  <c r="Q1776" i="2"/>
  <c r="Q1777" i="2"/>
  <c r="Q1778" i="2"/>
  <c r="Q1779" i="2"/>
  <c r="Q1780" i="2"/>
  <c r="Q1781" i="2"/>
  <c r="Q1782" i="2"/>
  <c r="Q1783" i="2"/>
  <c r="Q1784" i="2"/>
  <c r="Q1785" i="2"/>
  <c r="Q1786" i="2"/>
  <c r="Q1787" i="2"/>
  <c r="Q1788" i="2"/>
  <c r="Q1789" i="2"/>
  <c r="Q1790" i="2"/>
  <c r="Q1791" i="2"/>
  <c r="Q1792" i="2"/>
  <c r="Q1793" i="2"/>
  <c r="Q1794" i="2"/>
  <c r="Q1795" i="2"/>
  <c r="Q1796" i="2"/>
  <c r="Q1797" i="2"/>
  <c r="Q1798" i="2"/>
  <c r="Q1799" i="2"/>
  <c r="Q1800" i="2"/>
  <c r="Q1801" i="2"/>
  <c r="Q1802" i="2"/>
  <c r="Q1803" i="2"/>
  <c r="Q1804" i="2"/>
  <c r="Q1805" i="2"/>
  <c r="Q1806" i="2"/>
  <c r="Q1807" i="2"/>
  <c r="Q1808" i="2"/>
  <c r="Q1809" i="2"/>
  <c r="Q1810" i="2"/>
  <c r="Q1811" i="2"/>
  <c r="Q1812" i="2"/>
  <c r="Q1813" i="2"/>
  <c r="Q1814" i="2"/>
  <c r="Q1815" i="2"/>
  <c r="Q1816" i="2"/>
  <c r="Q1817" i="2"/>
  <c r="Q1818" i="2"/>
  <c r="Q1819" i="2"/>
  <c r="Q1820" i="2"/>
  <c r="Q1821" i="2"/>
  <c r="Q1822" i="2"/>
  <c r="Q1823" i="2"/>
  <c r="Q1824" i="2"/>
  <c r="Q1825" i="2"/>
  <c r="Q1826" i="2"/>
  <c r="Q1827" i="2"/>
  <c r="Q1828" i="2"/>
  <c r="Q1829" i="2"/>
  <c r="Q1830" i="2"/>
  <c r="Q1831" i="2"/>
  <c r="Q1832" i="2"/>
  <c r="Q1833" i="2"/>
  <c r="Q1834" i="2"/>
  <c r="Q1835" i="2"/>
  <c r="Q1836" i="2"/>
  <c r="Q1837" i="2"/>
  <c r="Q1838" i="2"/>
  <c r="Q1839" i="2"/>
  <c r="Q1840" i="2"/>
  <c r="Q1841" i="2"/>
  <c r="Q1842" i="2"/>
  <c r="Q1843" i="2"/>
  <c r="Q1844" i="2"/>
  <c r="Q1845" i="2"/>
  <c r="Q1846" i="2"/>
  <c r="Q1847" i="2"/>
  <c r="Q1848" i="2"/>
  <c r="Q1849" i="2"/>
  <c r="Q1850" i="2"/>
  <c r="Q1851" i="2"/>
  <c r="Q1852" i="2"/>
  <c r="Q1853" i="2"/>
  <c r="Q1854" i="2"/>
  <c r="Q1855" i="2"/>
  <c r="Q1856" i="2"/>
  <c r="Q1857" i="2"/>
  <c r="Q1858" i="2"/>
  <c r="Q1859" i="2"/>
  <c r="Q1860" i="2"/>
  <c r="Q1861" i="2"/>
  <c r="Q1862" i="2"/>
  <c r="Q1863" i="2"/>
  <c r="Q1864" i="2"/>
  <c r="Q1865" i="2"/>
  <c r="Q1866" i="2"/>
  <c r="Q1867" i="2"/>
  <c r="Q1868" i="2"/>
  <c r="Q1869" i="2"/>
  <c r="Q1870" i="2"/>
  <c r="Q1871" i="2"/>
  <c r="Q1872" i="2"/>
  <c r="Q1873" i="2"/>
  <c r="Q1874" i="2"/>
  <c r="Q1875" i="2"/>
  <c r="Q1876" i="2"/>
  <c r="Q1877" i="2"/>
  <c r="Q1878" i="2"/>
  <c r="Q1879" i="2"/>
  <c r="Q1880" i="2"/>
  <c r="Q1881" i="2"/>
  <c r="Q1882" i="2"/>
  <c r="Q1883" i="2"/>
  <c r="Q1884" i="2"/>
  <c r="Q1885" i="2"/>
  <c r="Q1886" i="2"/>
  <c r="Q1887" i="2"/>
  <c r="Q1888" i="2"/>
  <c r="Q1889" i="2"/>
  <c r="Q1890" i="2"/>
  <c r="Q1891" i="2"/>
  <c r="Q1892" i="2"/>
  <c r="Q1893" i="2"/>
  <c r="Q1894" i="2"/>
  <c r="Q1895" i="2"/>
  <c r="Q1896" i="2"/>
  <c r="Q1897" i="2"/>
  <c r="Q1898" i="2"/>
  <c r="Q1899" i="2"/>
  <c r="Q1900" i="2"/>
  <c r="Q1901" i="2"/>
  <c r="Q1902" i="2"/>
  <c r="Q1903" i="2"/>
  <c r="Q1904" i="2"/>
  <c r="Q1905" i="2"/>
  <c r="Q1906" i="2"/>
  <c r="Q1907" i="2"/>
  <c r="Q1908" i="2"/>
  <c r="Q1909" i="2"/>
  <c r="Q1910" i="2"/>
  <c r="Q1911" i="2"/>
  <c r="Q1912" i="2"/>
  <c r="Q1913" i="2"/>
  <c r="Q1914" i="2"/>
  <c r="Q1915" i="2"/>
  <c r="Q1916" i="2"/>
  <c r="Q1917" i="2"/>
  <c r="Q1918" i="2"/>
  <c r="Q1919" i="2"/>
  <c r="Q1920" i="2"/>
  <c r="Q1921" i="2"/>
  <c r="Q1922" i="2"/>
  <c r="Q1923" i="2"/>
  <c r="Q1924" i="2"/>
  <c r="Q1925" i="2"/>
  <c r="Q1926" i="2"/>
  <c r="Q1927" i="2"/>
  <c r="Q1928" i="2"/>
  <c r="Q1929" i="2"/>
  <c r="Q1930" i="2"/>
  <c r="Q1931" i="2"/>
  <c r="Q1932" i="2"/>
  <c r="Q1933" i="2"/>
  <c r="Q1934" i="2"/>
  <c r="Q1935" i="2"/>
  <c r="Q1936" i="2"/>
  <c r="Q1937" i="2"/>
  <c r="Q1938" i="2"/>
  <c r="Q1939" i="2"/>
  <c r="Q1940" i="2"/>
  <c r="Q1941" i="2"/>
  <c r="Q1942" i="2"/>
  <c r="Q1943" i="2"/>
  <c r="Q1944" i="2"/>
  <c r="Q1945" i="2"/>
  <c r="Q1946" i="2"/>
  <c r="Q1947" i="2"/>
  <c r="Q1948" i="2"/>
  <c r="Q1949" i="2"/>
  <c r="Q1950" i="2"/>
  <c r="Q1951" i="2"/>
  <c r="Q1952" i="2"/>
  <c r="Q1953" i="2"/>
  <c r="Q1954" i="2"/>
  <c r="Q1955" i="2"/>
  <c r="Q1956" i="2"/>
  <c r="Q1957" i="2"/>
  <c r="Q1958" i="2"/>
  <c r="Q1959" i="2"/>
  <c r="Q1960" i="2"/>
  <c r="Q1961" i="2"/>
  <c r="Q1962" i="2"/>
  <c r="Q1963" i="2"/>
  <c r="Q1964" i="2"/>
  <c r="Q1965" i="2"/>
  <c r="Q1966" i="2"/>
  <c r="Q1967" i="2"/>
  <c r="Q1968" i="2"/>
  <c r="Q1969" i="2"/>
  <c r="Q1970" i="2"/>
  <c r="Q1971" i="2"/>
  <c r="Q1972" i="2"/>
  <c r="Q1973" i="2"/>
  <c r="Q1974" i="2"/>
  <c r="Q1975" i="2"/>
  <c r="Q1976" i="2"/>
  <c r="Q1977" i="2"/>
  <c r="Q1978" i="2"/>
  <c r="Q1979" i="2"/>
  <c r="Q1980" i="2"/>
  <c r="Q1981" i="2"/>
  <c r="Q1982" i="2"/>
  <c r="Q1983" i="2"/>
  <c r="Q1984" i="2"/>
  <c r="Q1985" i="2"/>
  <c r="Q1986" i="2"/>
  <c r="Q1987" i="2"/>
  <c r="Q1988" i="2"/>
  <c r="Q1989" i="2"/>
  <c r="Q1990" i="2"/>
  <c r="Q1991" i="2"/>
  <c r="Q1992" i="2"/>
  <c r="Q1993" i="2"/>
  <c r="Q1994" i="2"/>
  <c r="Q1995" i="2"/>
  <c r="Q1996" i="2"/>
  <c r="Q1997" i="2"/>
  <c r="Q1998" i="2"/>
  <c r="Q1999" i="2"/>
  <c r="Q2000" i="2"/>
  <c r="Q2001" i="2"/>
  <c r="Q2002" i="2"/>
  <c r="Q2003" i="2"/>
  <c r="Q2004" i="2"/>
  <c r="Q2005" i="2"/>
  <c r="Q2006" i="2"/>
  <c r="Q2007" i="2"/>
  <c r="Q2008" i="2"/>
  <c r="Q2009" i="2"/>
  <c r="Q2010" i="2"/>
  <c r="Q2011" i="2"/>
  <c r="Q2012" i="2"/>
  <c r="Q2013" i="2"/>
  <c r="Q2014" i="2"/>
  <c r="Q2015" i="2"/>
  <c r="Q2016" i="2"/>
  <c r="Q2017" i="2"/>
  <c r="Q2018" i="2"/>
  <c r="Q2019" i="2"/>
  <c r="Q2020" i="2"/>
  <c r="Q2021" i="2"/>
  <c r="Q2022" i="2"/>
  <c r="Q2023" i="2"/>
  <c r="Q2024" i="2"/>
  <c r="Q2025" i="2"/>
  <c r="Q2026" i="2"/>
  <c r="Q2027" i="2"/>
  <c r="Q2028" i="2"/>
  <c r="Q2029" i="2"/>
  <c r="Q2030" i="2"/>
  <c r="Q2031" i="2"/>
  <c r="Q2032" i="2"/>
  <c r="Q2033" i="2"/>
  <c r="Q2034" i="2"/>
  <c r="Q2035" i="2"/>
  <c r="Q2036" i="2"/>
  <c r="Q2037" i="2"/>
  <c r="Q2038" i="2"/>
  <c r="Q2039" i="2"/>
  <c r="Q2040" i="2"/>
  <c r="Q2041" i="2"/>
  <c r="Q2042" i="2"/>
  <c r="Q2043" i="2"/>
  <c r="Q2044" i="2"/>
  <c r="Q2045" i="2"/>
  <c r="Q2046" i="2"/>
  <c r="Q2047" i="2"/>
  <c r="Q2048" i="2"/>
  <c r="Q2049" i="2"/>
  <c r="Q2050" i="2"/>
  <c r="Q2051" i="2"/>
  <c r="Q2052" i="2"/>
  <c r="Q2053" i="2"/>
  <c r="Q2054" i="2"/>
  <c r="Q2055" i="2"/>
  <c r="Q2056" i="2"/>
  <c r="Q2057" i="2"/>
  <c r="Q2058" i="2"/>
  <c r="Q2059" i="2"/>
  <c r="Q2060" i="2"/>
  <c r="Q2061" i="2"/>
  <c r="Q2062" i="2"/>
  <c r="Q2063" i="2"/>
  <c r="Q2064" i="2"/>
  <c r="Q2065" i="2"/>
  <c r="Q2066" i="2"/>
  <c r="Q2067" i="2"/>
  <c r="Q2068" i="2"/>
  <c r="Q2069" i="2"/>
  <c r="Q2070" i="2"/>
  <c r="Q2071" i="2"/>
  <c r="Q2072" i="2"/>
  <c r="Q2073" i="2"/>
  <c r="Q2074" i="2"/>
  <c r="Q2075" i="2"/>
  <c r="Q2076" i="2"/>
  <c r="Q2077" i="2"/>
  <c r="Q2078" i="2"/>
  <c r="Q2079" i="2"/>
  <c r="Q2080" i="2"/>
  <c r="Q2081" i="2"/>
  <c r="Q2082" i="2"/>
  <c r="Q2083" i="2"/>
  <c r="Q2084" i="2"/>
  <c r="Q2085" i="2"/>
  <c r="Q2086" i="2"/>
  <c r="Q2087" i="2"/>
  <c r="Q2088" i="2"/>
  <c r="Q2089" i="2"/>
  <c r="Q2090" i="2"/>
  <c r="Q2091" i="2"/>
  <c r="Q2092" i="2"/>
  <c r="Q2093" i="2"/>
  <c r="Q2094" i="2"/>
  <c r="Q2095" i="2"/>
  <c r="Q2096" i="2"/>
  <c r="Q2097" i="2"/>
  <c r="Q2098" i="2"/>
  <c r="Q2099" i="2"/>
  <c r="Q2100" i="2"/>
  <c r="Q2101" i="2"/>
  <c r="Q2102" i="2"/>
  <c r="Q2103" i="2"/>
  <c r="Q2104" i="2"/>
  <c r="Q2105" i="2"/>
  <c r="Q2106" i="2"/>
  <c r="Q2107" i="2"/>
  <c r="Q2108" i="2"/>
  <c r="Q2109" i="2"/>
  <c r="Q2110" i="2"/>
  <c r="Q2111" i="2"/>
  <c r="Q2112" i="2"/>
  <c r="Q2113" i="2"/>
  <c r="Q2114" i="2"/>
  <c r="Q2115" i="2"/>
  <c r="Q2116" i="2"/>
  <c r="Q2117" i="2"/>
  <c r="Q2118" i="2"/>
  <c r="Q2119" i="2"/>
  <c r="Q2120" i="2"/>
  <c r="Q2121" i="2"/>
  <c r="Q2122" i="2"/>
  <c r="Q2123" i="2"/>
  <c r="Q2124" i="2"/>
  <c r="Q2125" i="2"/>
  <c r="Q2126" i="2"/>
  <c r="Q2127" i="2"/>
  <c r="Q2128" i="2"/>
  <c r="Q2129" i="2"/>
  <c r="Q2130" i="2"/>
  <c r="Q2131" i="2"/>
  <c r="Q2132" i="2"/>
  <c r="Q2133" i="2"/>
  <c r="Q2134" i="2"/>
  <c r="Q2135" i="2"/>
  <c r="Q2136" i="2"/>
  <c r="Q2137" i="2"/>
  <c r="Q2138" i="2"/>
  <c r="Q2139" i="2"/>
  <c r="Q2140" i="2"/>
  <c r="Q2141" i="2"/>
  <c r="Q2142" i="2"/>
  <c r="Q2143" i="2"/>
  <c r="Q2144" i="2"/>
  <c r="Q2145" i="2"/>
  <c r="Q2146" i="2"/>
  <c r="Q2147" i="2"/>
  <c r="Q2148" i="2"/>
  <c r="Q2149" i="2"/>
  <c r="Q2150" i="2"/>
  <c r="Q2151" i="2"/>
  <c r="Q2152" i="2"/>
  <c r="Q2153" i="2"/>
  <c r="Q2154" i="2"/>
  <c r="Q2155" i="2"/>
  <c r="Q2156" i="2"/>
  <c r="Q2157" i="2"/>
  <c r="Q2158" i="2"/>
  <c r="Q2159" i="2"/>
  <c r="Q2160" i="2"/>
  <c r="Q2161" i="2"/>
  <c r="Q2162" i="2"/>
  <c r="Q2163" i="2"/>
  <c r="Q2164" i="2"/>
  <c r="Q2165" i="2"/>
  <c r="Q2166" i="2"/>
  <c r="Q2167" i="2"/>
  <c r="Q2168" i="2"/>
  <c r="Q2169" i="2"/>
  <c r="Q2170" i="2"/>
  <c r="Q2171" i="2"/>
  <c r="Q2172" i="2"/>
  <c r="Q2173" i="2"/>
  <c r="Q2174" i="2"/>
  <c r="Q2175" i="2"/>
  <c r="Q2176" i="2"/>
  <c r="Q2177" i="2"/>
  <c r="Q2178" i="2"/>
  <c r="Q2179" i="2"/>
  <c r="Q2180" i="2"/>
  <c r="Q2181" i="2"/>
  <c r="Q2182" i="2"/>
  <c r="Q2183" i="2"/>
  <c r="Q2184" i="2"/>
  <c r="Q2185" i="2"/>
  <c r="Q2186" i="2"/>
  <c r="Q2187" i="2"/>
  <c r="Q2188" i="2"/>
  <c r="Q2189" i="2"/>
  <c r="Q2190" i="2"/>
  <c r="Q2191" i="2"/>
  <c r="Q2192" i="2"/>
  <c r="Q2193" i="2"/>
  <c r="Q2194" i="2"/>
  <c r="Q2195" i="2"/>
  <c r="Q2196" i="2"/>
  <c r="Q2197" i="2"/>
  <c r="Q2198" i="2"/>
  <c r="Q2199" i="2"/>
  <c r="Q2200" i="2"/>
  <c r="Q2201" i="2"/>
  <c r="Q2202" i="2"/>
  <c r="Q2203" i="2"/>
  <c r="Q2204" i="2"/>
  <c r="Q2205" i="2"/>
  <c r="Q2206" i="2"/>
  <c r="Q2207" i="2"/>
  <c r="Q2208" i="2"/>
  <c r="Q2209" i="2"/>
  <c r="Q2210" i="2"/>
  <c r="Q2211" i="2"/>
  <c r="Q2212" i="2"/>
  <c r="Q2213" i="2"/>
  <c r="Q2214" i="2"/>
  <c r="Q2215" i="2"/>
  <c r="Q2216" i="2"/>
  <c r="Q2217" i="2"/>
  <c r="Q2218" i="2"/>
  <c r="Q2219" i="2"/>
  <c r="Q2220" i="2"/>
  <c r="Q2221" i="2"/>
  <c r="Q2222" i="2"/>
  <c r="Q2223" i="2"/>
  <c r="Q2224" i="2"/>
  <c r="Q2225" i="2"/>
  <c r="Q2226" i="2"/>
  <c r="Q2227" i="2"/>
  <c r="Q2228" i="2"/>
  <c r="Q2229" i="2"/>
  <c r="Q2230" i="2"/>
  <c r="Q2231" i="2"/>
  <c r="Q2232" i="2"/>
  <c r="Q2233" i="2"/>
  <c r="Q2234" i="2"/>
  <c r="Q2235" i="2"/>
  <c r="Q2236" i="2"/>
  <c r="Q2237" i="2"/>
  <c r="Q2238" i="2"/>
  <c r="Q2239" i="2"/>
  <c r="Q2240" i="2"/>
  <c r="Q2241" i="2"/>
  <c r="Q2242" i="2"/>
  <c r="Q2243" i="2"/>
  <c r="Q2244" i="2"/>
  <c r="Q2245" i="2"/>
  <c r="Q2246" i="2"/>
  <c r="Q2247" i="2"/>
  <c r="Q2248" i="2"/>
  <c r="Q2249" i="2"/>
  <c r="Q2250" i="2"/>
  <c r="Q2251" i="2"/>
  <c r="Q2252" i="2"/>
  <c r="Q2253" i="2"/>
  <c r="Q2254" i="2"/>
  <c r="Q2255" i="2"/>
  <c r="Q2256" i="2"/>
  <c r="Q2257" i="2"/>
  <c r="Q2258" i="2"/>
  <c r="Q2259" i="2"/>
  <c r="Q2260" i="2"/>
  <c r="Q2261" i="2"/>
  <c r="Q2262" i="2"/>
  <c r="Q2263" i="2"/>
  <c r="Q2264" i="2"/>
  <c r="Q2265" i="2"/>
  <c r="Q2266" i="2"/>
  <c r="Q2267" i="2"/>
  <c r="Q2268" i="2"/>
  <c r="Q2269" i="2"/>
  <c r="Q2270" i="2"/>
  <c r="Q2271" i="2"/>
  <c r="Q2272" i="2"/>
  <c r="Q2273" i="2"/>
  <c r="Q2274" i="2"/>
  <c r="Q2275" i="2"/>
  <c r="Q2276" i="2"/>
  <c r="Q2277" i="2"/>
  <c r="Q2278" i="2"/>
  <c r="Q2279" i="2"/>
  <c r="Q2280" i="2"/>
  <c r="Q2281" i="2"/>
  <c r="Q2282" i="2"/>
  <c r="Q2283" i="2"/>
  <c r="Q2284" i="2"/>
  <c r="Q2285" i="2"/>
  <c r="Q2286" i="2"/>
  <c r="Q2287" i="2"/>
  <c r="Q2288" i="2"/>
  <c r="Q2289" i="2"/>
  <c r="Q2290" i="2"/>
  <c r="Q2291" i="2"/>
  <c r="Q2292" i="2"/>
  <c r="Q2293" i="2"/>
  <c r="Q2294" i="2"/>
  <c r="Q2295" i="2"/>
  <c r="Q2296" i="2"/>
  <c r="Q2297" i="2"/>
  <c r="Q2298" i="2"/>
  <c r="Q2299" i="2"/>
  <c r="Q2300" i="2"/>
  <c r="Q2301" i="2"/>
  <c r="Q2302" i="2"/>
  <c r="Q2303" i="2"/>
  <c r="Q2304" i="2"/>
  <c r="Q2305" i="2"/>
  <c r="Q2306" i="2"/>
  <c r="Q2307" i="2"/>
  <c r="Q2308" i="2"/>
  <c r="Q2309" i="2"/>
  <c r="Q2310" i="2"/>
  <c r="Q2311" i="2"/>
  <c r="Q2312" i="2"/>
  <c r="Q2313" i="2"/>
  <c r="Q2314" i="2"/>
  <c r="Q2315" i="2"/>
  <c r="Q2316" i="2"/>
  <c r="Q2317" i="2"/>
  <c r="Q2318" i="2"/>
  <c r="Q2319" i="2"/>
  <c r="Q2320" i="2"/>
  <c r="Q2321" i="2"/>
  <c r="Q2322" i="2"/>
  <c r="Q2323" i="2"/>
  <c r="Q2324" i="2"/>
  <c r="Q2325" i="2"/>
  <c r="Q2326" i="2"/>
  <c r="Q2327" i="2"/>
  <c r="Q2328" i="2"/>
  <c r="Q2329" i="2"/>
  <c r="Q2330" i="2"/>
  <c r="Q2331" i="2"/>
  <c r="Q2332" i="2"/>
  <c r="Q2333" i="2"/>
  <c r="Q2334" i="2"/>
  <c r="Q2335" i="2"/>
  <c r="Q2336" i="2"/>
  <c r="Q2337" i="2"/>
  <c r="Q2338" i="2"/>
  <c r="Q2339" i="2"/>
  <c r="Q2340" i="2"/>
  <c r="Q2341" i="2"/>
  <c r="Q2342" i="2"/>
  <c r="Q2343" i="2"/>
  <c r="Q2344" i="2"/>
  <c r="Q2345" i="2"/>
  <c r="Q2346" i="2"/>
  <c r="Q2347" i="2"/>
  <c r="Q2348" i="2"/>
  <c r="Q2349" i="2"/>
  <c r="Q2350" i="2"/>
  <c r="Q2351" i="2"/>
  <c r="Q2352" i="2"/>
  <c r="Q2353" i="2"/>
  <c r="Q2354" i="2"/>
  <c r="Q2355" i="2"/>
  <c r="Q2356" i="2"/>
  <c r="Q2357" i="2"/>
  <c r="Q2358" i="2"/>
  <c r="Q2359" i="2"/>
  <c r="Q2360" i="2"/>
  <c r="Q2361" i="2"/>
  <c r="Q2362" i="2"/>
  <c r="Q2363" i="2"/>
  <c r="Q2364" i="2"/>
  <c r="Q2365" i="2"/>
  <c r="Q2366" i="2"/>
  <c r="Q2367" i="2"/>
  <c r="Q2368" i="2"/>
  <c r="Q2369" i="2"/>
  <c r="Q2370" i="2"/>
  <c r="Q2371" i="2"/>
  <c r="Q2372" i="2"/>
  <c r="Q2373" i="2"/>
  <c r="Q2374" i="2"/>
  <c r="Q2375" i="2"/>
  <c r="Q2376" i="2"/>
  <c r="Q2377" i="2"/>
  <c r="Q2378" i="2"/>
  <c r="Q2379" i="2"/>
  <c r="Q2380" i="2"/>
  <c r="Q2381" i="2"/>
  <c r="Q2382" i="2"/>
  <c r="Q2383" i="2"/>
  <c r="Q2384" i="2"/>
  <c r="Q2385" i="2"/>
  <c r="Q2386" i="2"/>
  <c r="Q2387" i="2"/>
  <c r="Q2388" i="2"/>
  <c r="Q2389" i="2"/>
  <c r="Q2390" i="2"/>
  <c r="Q2391" i="2"/>
  <c r="Q2392" i="2"/>
  <c r="Q2393" i="2"/>
  <c r="Q2394" i="2"/>
  <c r="Q2395" i="2"/>
  <c r="Q2396" i="2"/>
  <c r="Q2397" i="2"/>
  <c r="Q2398" i="2"/>
  <c r="Q2399" i="2"/>
  <c r="Q2400" i="2"/>
  <c r="Q2401" i="2"/>
  <c r="Q2402" i="2"/>
  <c r="Q2403" i="2"/>
  <c r="Q2404" i="2"/>
  <c r="Q2405" i="2"/>
  <c r="Q2406" i="2"/>
  <c r="Q2407" i="2"/>
  <c r="Q2408" i="2"/>
  <c r="Q2409" i="2"/>
  <c r="Q2410" i="2"/>
  <c r="Q2411" i="2"/>
  <c r="Q2412" i="2"/>
  <c r="Q2413" i="2"/>
  <c r="Q2414" i="2"/>
  <c r="Q2415" i="2"/>
  <c r="Q2416" i="2"/>
  <c r="Q2417" i="2"/>
  <c r="Q2418" i="2"/>
  <c r="Q2419" i="2"/>
  <c r="Q2420" i="2"/>
  <c r="Q2421" i="2"/>
  <c r="Q2422" i="2"/>
  <c r="Q2423" i="2"/>
  <c r="Q2424" i="2"/>
  <c r="Q2425" i="2"/>
  <c r="Q2426" i="2"/>
  <c r="Q2427" i="2"/>
  <c r="Q2428" i="2"/>
  <c r="Q2429" i="2"/>
  <c r="Q2430" i="2"/>
  <c r="Q2431" i="2"/>
  <c r="Q2432" i="2"/>
  <c r="Q2433" i="2"/>
  <c r="Q2434" i="2"/>
  <c r="Q2435" i="2"/>
  <c r="Q2436" i="2"/>
  <c r="Q2437" i="2"/>
  <c r="Q2438" i="2"/>
  <c r="Q2439" i="2"/>
  <c r="Q2440" i="2"/>
  <c r="Q2441" i="2"/>
  <c r="Q2442" i="2"/>
  <c r="Q2443" i="2"/>
  <c r="Q2444" i="2"/>
  <c r="Q2445" i="2"/>
  <c r="Q2446" i="2"/>
  <c r="Q2447" i="2"/>
  <c r="Q2448" i="2"/>
  <c r="Q2449" i="2"/>
  <c r="Q2450" i="2"/>
  <c r="Q2451" i="2"/>
  <c r="Q2452" i="2"/>
  <c r="Q2453" i="2"/>
  <c r="Q2454" i="2"/>
  <c r="Q2455" i="2"/>
  <c r="Q2456" i="2"/>
  <c r="Q2457" i="2"/>
  <c r="Q2458" i="2"/>
  <c r="Q2459" i="2"/>
  <c r="Q2460" i="2"/>
  <c r="Q2461" i="2"/>
  <c r="Q2462" i="2"/>
  <c r="Q2463" i="2"/>
  <c r="Q2464" i="2"/>
  <c r="Q2465" i="2"/>
  <c r="Q2466" i="2"/>
  <c r="Q2467" i="2"/>
  <c r="Q2468" i="2"/>
  <c r="Q2469" i="2"/>
  <c r="Q2470" i="2"/>
  <c r="Q2471" i="2"/>
  <c r="Q2472" i="2"/>
  <c r="Q2473" i="2"/>
  <c r="Q2474" i="2"/>
  <c r="Q2475" i="2"/>
  <c r="Q2476" i="2"/>
  <c r="Q2477" i="2"/>
  <c r="Q2478" i="2"/>
  <c r="Q2479" i="2"/>
  <c r="Q2480" i="2"/>
  <c r="Q2481" i="2"/>
  <c r="Q2482" i="2"/>
  <c r="Q2483" i="2"/>
  <c r="Q2484" i="2"/>
  <c r="Q2485" i="2"/>
  <c r="Q2486" i="2"/>
  <c r="Q2487" i="2"/>
  <c r="Q2488" i="2"/>
  <c r="Q2489" i="2"/>
  <c r="Q2490" i="2"/>
  <c r="Q2491" i="2"/>
  <c r="Q2492" i="2"/>
  <c r="Q2493" i="2"/>
  <c r="Q2494" i="2"/>
  <c r="Q2495" i="2"/>
  <c r="Q2496" i="2"/>
  <c r="Q2497" i="2"/>
  <c r="Q2498" i="2"/>
  <c r="Q2499" i="2"/>
  <c r="Q2500" i="2"/>
  <c r="Q2501" i="2"/>
  <c r="Q2502" i="2"/>
  <c r="Q2503" i="2"/>
  <c r="Q2504" i="2"/>
  <c r="Q2505" i="2"/>
  <c r="Q2506" i="2"/>
  <c r="Q2507" i="2"/>
  <c r="Q2508" i="2"/>
  <c r="Q2509" i="2"/>
  <c r="Q2510" i="2"/>
  <c r="Q2511" i="2"/>
  <c r="Q2512" i="2"/>
  <c r="Q2513" i="2"/>
  <c r="Q2514" i="2"/>
  <c r="Q2515" i="2"/>
  <c r="Q2516" i="2"/>
  <c r="Q2517" i="2"/>
  <c r="Q2518" i="2"/>
  <c r="Q2519" i="2"/>
  <c r="Q2520" i="2"/>
  <c r="Q2521" i="2"/>
  <c r="Q2522" i="2"/>
  <c r="Q2523" i="2"/>
  <c r="Q2524" i="2"/>
  <c r="Q2525" i="2"/>
  <c r="Q2526" i="2"/>
  <c r="Q2527" i="2"/>
  <c r="Q2528" i="2"/>
  <c r="Q2529" i="2"/>
  <c r="Q2530" i="2"/>
  <c r="Q2531" i="2"/>
  <c r="Q2532" i="2"/>
  <c r="Q2533" i="2"/>
  <c r="Q2534" i="2"/>
  <c r="Q2535" i="2"/>
  <c r="Q2536" i="2"/>
  <c r="Q2537" i="2"/>
  <c r="Q2538" i="2"/>
  <c r="Q2539" i="2"/>
  <c r="Q2540" i="2"/>
  <c r="Q2541" i="2"/>
  <c r="Q2542" i="2"/>
  <c r="Q2543" i="2"/>
  <c r="Q2544" i="2"/>
  <c r="Q2545" i="2"/>
  <c r="Q2546" i="2"/>
  <c r="Q2547" i="2"/>
  <c r="Q2548" i="2"/>
  <c r="Q2549" i="2"/>
  <c r="Q2550" i="2"/>
  <c r="Q2551" i="2"/>
  <c r="Q2552" i="2"/>
  <c r="Q2553" i="2"/>
  <c r="Q2554" i="2"/>
  <c r="Q2555" i="2"/>
  <c r="Q2556" i="2"/>
  <c r="Q2557" i="2"/>
  <c r="Q2558" i="2"/>
  <c r="Q2559" i="2"/>
  <c r="Q2560" i="2"/>
  <c r="Q2561" i="2"/>
  <c r="Q2562" i="2"/>
  <c r="Q2563" i="2"/>
  <c r="Q2564" i="2"/>
  <c r="Q2565" i="2"/>
  <c r="Q2566" i="2"/>
  <c r="Q2567" i="2"/>
  <c r="Q2568" i="2"/>
  <c r="Q2569" i="2"/>
  <c r="Q2570" i="2"/>
  <c r="Q2571" i="2"/>
  <c r="Q2572" i="2"/>
  <c r="Q2573" i="2"/>
  <c r="Q2574" i="2"/>
  <c r="Q2575" i="2"/>
  <c r="Q2576" i="2"/>
  <c r="Q2577" i="2"/>
  <c r="Q2578" i="2"/>
  <c r="Q2579" i="2"/>
  <c r="Q2580" i="2"/>
  <c r="Q2581" i="2"/>
  <c r="Q2582" i="2"/>
  <c r="Q2583" i="2"/>
  <c r="Q2584" i="2"/>
  <c r="Q2585" i="2"/>
  <c r="Q2586" i="2"/>
  <c r="Q2587" i="2"/>
  <c r="Q2588" i="2"/>
  <c r="Q2589" i="2"/>
  <c r="Q2590" i="2"/>
  <c r="Q2591" i="2"/>
  <c r="Q2592" i="2"/>
  <c r="Q2593" i="2"/>
  <c r="Q2594" i="2"/>
  <c r="Q2595" i="2"/>
  <c r="Q2596" i="2"/>
  <c r="Q2597" i="2"/>
  <c r="Q2598" i="2"/>
  <c r="Q2599" i="2"/>
  <c r="Q2600" i="2"/>
  <c r="Q2601" i="2"/>
  <c r="Q2602" i="2"/>
  <c r="Q2603" i="2"/>
  <c r="Q2604" i="2"/>
  <c r="Q2605" i="2"/>
  <c r="Q2606" i="2"/>
  <c r="Q2607" i="2"/>
  <c r="Q2608" i="2"/>
  <c r="Q2609" i="2"/>
  <c r="Q2610" i="2"/>
  <c r="Q2611" i="2"/>
  <c r="Q2612" i="2"/>
  <c r="Q2613" i="2"/>
  <c r="Q2614" i="2"/>
  <c r="Q2615" i="2"/>
  <c r="Q2616" i="2"/>
  <c r="Q2617" i="2"/>
  <c r="Q2618" i="2"/>
  <c r="Q2619" i="2"/>
  <c r="Q2620" i="2"/>
  <c r="Q2621" i="2"/>
  <c r="Q2622" i="2"/>
  <c r="Q2623" i="2"/>
  <c r="Q2624" i="2"/>
  <c r="Q2625" i="2"/>
  <c r="Q2626" i="2"/>
  <c r="Q2627" i="2"/>
  <c r="Q2628" i="2"/>
  <c r="Q2629" i="2"/>
  <c r="Q2630" i="2"/>
  <c r="Q2631" i="2"/>
  <c r="Q2632" i="2"/>
  <c r="Q2633" i="2"/>
  <c r="Q2634" i="2"/>
  <c r="Q2635" i="2"/>
  <c r="Q2636" i="2"/>
  <c r="Q2637" i="2"/>
  <c r="Q2638" i="2"/>
  <c r="Q2639" i="2"/>
  <c r="Q2640" i="2"/>
  <c r="Q2641" i="2"/>
  <c r="Q2642" i="2"/>
  <c r="Q2643" i="2"/>
  <c r="Q2644" i="2"/>
  <c r="Q2645" i="2"/>
  <c r="Q2646" i="2"/>
  <c r="Q2647" i="2"/>
  <c r="Q2648" i="2"/>
  <c r="Q2649" i="2"/>
  <c r="Q2650" i="2"/>
  <c r="Q2651" i="2"/>
  <c r="Q2652" i="2"/>
  <c r="Q2653" i="2"/>
  <c r="Q2654" i="2"/>
  <c r="Q2655" i="2"/>
  <c r="Q2656" i="2"/>
  <c r="Q2657" i="2"/>
  <c r="Q2658" i="2"/>
  <c r="Q2659" i="2"/>
  <c r="Q2660" i="2"/>
  <c r="Q2661" i="2"/>
  <c r="Q2662" i="2"/>
  <c r="Q2663" i="2"/>
  <c r="Q2664" i="2"/>
  <c r="Q2665" i="2"/>
  <c r="Q2666" i="2"/>
  <c r="Q2667" i="2"/>
  <c r="Q2668" i="2"/>
  <c r="Q2669" i="2"/>
  <c r="Q2670" i="2"/>
  <c r="Q2671" i="2"/>
  <c r="Q2672" i="2"/>
  <c r="Q2673" i="2"/>
  <c r="Q2674" i="2"/>
  <c r="Q2675" i="2"/>
  <c r="Q2676" i="2"/>
  <c r="Q2677" i="2"/>
  <c r="Q2678" i="2"/>
  <c r="Q2679" i="2"/>
  <c r="Q2680" i="2"/>
  <c r="Q2681" i="2"/>
  <c r="Q2682" i="2"/>
  <c r="Q2683" i="2"/>
  <c r="Q2684" i="2"/>
  <c r="Q2685" i="2"/>
  <c r="Q2686" i="2"/>
  <c r="Q2687" i="2"/>
  <c r="Q2688" i="2"/>
  <c r="Q2689" i="2"/>
  <c r="Q2690" i="2"/>
  <c r="Q2691" i="2"/>
  <c r="Q2692" i="2"/>
  <c r="Q2693" i="2"/>
  <c r="Q2694" i="2"/>
  <c r="Q2695" i="2"/>
  <c r="Q2696" i="2"/>
  <c r="Q2697" i="2"/>
  <c r="Q2698" i="2"/>
  <c r="Q2699" i="2"/>
  <c r="Q2700" i="2"/>
  <c r="Q2701" i="2"/>
  <c r="Q2702" i="2"/>
  <c r="Q2703" i="2"/>
  <c r="Q2704" i="2"/>
  <c r="Q2705" i="2"/>
  <c r="Q2706" i="2"/>
  <c r="Q2707" i="2"/>
  <c r="Q2708" i="2"/>
  <c r="Q2709" i="2"/>
  <c r="Q2710" i="2"/>
  <c r="Q2711" i="2"/>
  <c r="Q2712" i="2"/>
  <c r="Q2713" i="2"/>
  <c r="Q2714" i="2"/>
  <c r="Q2715" i="2"/>
  <c r="Q2716" i="2"/>
  <c r="Q2717" i="2"/>
  <c r="Q2718" i="2"/>
  <c r="Q2719" i="2"/>
  <c r="Q2720" i="2"/>
  <c r="Q2721" i="2"/>
  <c r="Q2722" i="2"/>
  <c r="Q2723" i="2"/>
  <c r="Q2724" i="2"/>
  <c r="Q2725" i="2"/>
  <c r="Q2726" i="2"/>
  <c r="Q2727" i="2"/>
  <c r="Q2728" i="2"/>
  <c r="Q2729" i="2"/>
  <c r="Q2730" i="2"/>
  <c r="Q2731" i="2"/>
  <c r="Q2732" i="2"/>
  <c r="Q2733" i="2"/>
  <c r="Q2734" i="2"/>
  <c r="Q2735" i="2"/>
  <c r="Q2736" i="2"/>
  <c r="Q2737" i="2"/>
  <c r="Q2738" i="2"/>
  <c r="Q2739" i="2"/>
  <c r="Q2740" i="2"/>
  <c r="Q2741" i="2"/>
  <c r="Q2742" i="2"/>
  <c r="Q2743" i="2"/>
  <c r="Q2744" i="2"/>
  <c r="Q2745" i="2"/>
  <c r="Q2746" i="2"/>
  <c r="Q2747" i="2"/>
  <c r="Q2748" i="2"/>
  <c r="Q2749" i="2"/>
  <c r="Q2750" i="2"/>
  <c r="Q2751" i="2"/>
  <c r="Q2752" i="2"/>
  <c r="Q2753" i="2"/>
  <c r="Q2754" i="2"/>
  <c r="Q2755" i="2"/>
  <c r="Q2756" i="2"/>
  <c r="Q2757" i="2"/>
  <c r="Q2758" i="2"/>
  <c r="Q2759" i="2"/>
  <c r="Q2760" i="2"/>
  <c r="Q2761" i="2"/>
  <c r="Q2762" i="2"/>
  <c r="Q2763" i="2"/>
  <c r="Q2764" i="2"/>
  <c r="Q2765" i="2"/>
  <c r="Q2766" i="2"/>
  <c r="Q2767" i="2"/>
  <c r="Q2768" i="2"/>
  <c r="Q2769" i="2"/>
  <c r="Q2770" i="2"/>
  <c r="Q2771" i="2"/>
  <c r="Q2772" i="2"/>
  <c r="Q2773" i="2"/>
  <c r="Q2774" i="2"/>
  <c r="Q2775" i="2"/>
  <c r="Q2776" i="2"/>
  <c r="Q2777" i="2"/>
  <c r="Q2778" i="2"/>
  <c r="Q2779" i="2"/>
  <c r="Q2780" i="2"/>
  <c r="Q2781" i="2"/>
  <c r="Q2782" i="2"/>
  <c r="Q2783" i="2"/>
  <c r="Q2784" i="2"/>
  <c r="Q2785" i="2"/>
  <c r="Q2786" i="2"/>
  <c r="Q2787" i="2"/>
  <c r="Q2788" i="2"/>
  <c r="Q2789" i="2"/>
  <c r="Q2790" i="2"/>
  <c r="Q2791" i="2"/>
  <c r="Q2792" i="2"/>
  <c r="Q2793" i="2"/>
  <c r="Q2794" i="2"/>
  <c r="Q2795" i="2"/>
  <c r="Q2796" i="2"/>
  <c r="Q2797" i="2"/>
  <c r="Q2798" i="2"/>
  <c r="Q2799" i="2"/>
  <c r="Q2800" i="2"/>
  <c r="Q2801" i="2"/>
  <c r="Q2802" i="2"/>
  <c r="Q2803" i="2"/>
  <c r="Q2804" i="2"/>
  <c r="Q2805" i="2"/>
  <c r="Q2806" i="2"/>
  <c r="Q2807" i="2"/>
  <c r="Q2808" i="2"/>
  <c r="Q2809" i="2"/>
  <c r="Q2810" i="2"/>
  <c r="Q2811" i="2"/>
  <c r="Q2812" i="2"/>
  <c r="Q2813" i="2"/>
  <c r="Q2814" i="2"/>
  <c r="Q2815" i="2"/>
  <c r="Q2816" i="2"/>
  <c r="Q2817" i="2"/>
  <c r="Q2818" i="2"/>
  <c r="Q2819" i="2"/>
  <c r="Q2820" i="2"/>
  <c r="Q2821" i="2"/>
  <c r="Q2822" i="2"/>
  <c r="Q2823" i="2"/>
  <c r="Q2824" i="2"/>
  <c r="Q2825" i="2"/>
  <c r="Q2826" i="2"/>
  <c r="Q2827" i="2"/>
  <c r="Q2828" i="2"/>
  <c r="Q2829" i="2"/>
  <c r="Q2830" i="2"/>
  <c r="Q2831" i="2"/>
  <c r="Q2832" i="2"/>
  <c r="Q2833" i="2"/>
  <c r="Q2834" i="2"/>
  <c r="Q2835" i="2"/>
  <c r="Q2836" i="2"/>
  <c r="Q2837" i="2"/>
  <c r="Q2838" i="2"/>
  <c r="Q2839" i="2"/>
  <c r="Q2840" i="2"/>
  <c r="Q2841" i="2"/>
  <c r="Q2842" i="2"/>
  <c r="Q2843" i="2"/>
  <c r="Q2844" i="2"/>
  <c r="Q2845" i="2"/>
  <c r="Q2846" i="2"/>
  <c r="Q2847" i="2"/>
  <c r="Q2848" i="2"/>
  <c r="Q2849" i="2"/>
  <c r="Q2850" i="2"/>
  <c r="Q2851" i="2"/>
  <c r="Q2852" i="2"/>
  <c r="Q2853" i="2"/>
  <c r="Q2854" i="2"/>
  <c r="Q2855" i="2"/>
  <c r="Q2856" i="2"/>
  <c r="Q2857" i="2"/>
  <c r="Q2858" i="2"/>
  <c r="Q2859" i="2"/>
  <c r="Q2860" i="2"/>
  <c r="Q2861" i="2"/>
  <c r="Q2862" i="2"/>
  <c r="Q2863" i="2"/>
  <c r="Q2864" i="2"/>
  <c r="Q2865" i="2"/>
  <c r="Q2866" i="2"/>
  <c r="Q2867" i="2"/>
  <c r="Q2868" i="2"/>
  <c r="Q2869" i="2"/>
  <c r="Q2870" i="2"/>
  <c r="Q2871" i="2"/>
  <c r="Q2872" i="2"/>
  <c r="Q2873" i="2"/>
  <c r="Q2874" i="2"/>
  <c r="Q2875" i="2"/>
  <c r="Q2876" i="2"/>
  <c r="Q2877" i="2"/>
  <c r="Q2878" i="2"/>
  <c r="Q2879" i="2"/>
  <c r="Q2880" i="2"/>
  <c r="Q2881" i="2"/>
  <c r="Q2882" i="2"/>
  <c r="Q2883" i="2"/>
  <c r="Q2884" i="2"/>
  <c r="Q2885" i="2"/>
  <c r="Q2886" i="2"/>
  <c r="Q2887" i="2"/>
  <c r="Q2888" i="2"/>
  <c r="Q2889" i="2"/>
  <c r="Q2890" i="2"/>
  <c r="Q2891" i="2"/>
  <c r="Q2892" i="2"/>
  <c r="Q2893" i="2"/>
  <c r="Q2894" i="2"/>
  <c r="Q2895" i="2"/>
  <c r="Q2896" i="2"/>
  <c r="Q2897" i="2"/>
  <c r="Q2898" i="2"/>
  <c r="Q2899" i="2"/>
  <c r="Q2900" i="2"/>
  <c r="Q2901" i="2"/>
  <c r="Q2902" i="2"/>
  <c r="Q2903" i="2"/>
  <c r="Q2904" i="2"/>
  <c r="Q2905" i="2"/>
  <c r="Q2906" i="2"/>
  <c r="Q2907" i="2"/>
  <c r="Q2908" i="2"/>
  <c r="Q2909" i="2"/>
  <c r="Q2910" i="2"/>
  <c r="Q2911" i="2"/>
  <c r="Q2912" i="2"/>
  <c r="Q2913" i="2"/>
  <c r="Q2914" i="2"/>
  <c r="Q2915" i="2"/>
  <c r="Q2916" i="2"/>
  <c r="Q2917" i="2"/>
  <c r="Q2918" i="2"/>
  <c r="Q2919" i="2"/>
  <c r="Q2920" i="2"/>
  <c r="Q2921" i="2"/>
  <c r="Q2922" i="2"/>
  <c r="Q2923" i="2"/>
  <c r="Q2924" i="2"/>
  <c r="Q2925" i="2"/>
  <c r="Q2926" i="2"/>
  <c r="Q2927" i="2"/>
  <c r="Q2928" i="2"/>
  <c r="Q2929" i="2"/>
  <c r="Q2930" i="2"/>
  <c r="Q2931" i="2"/>
  <c r="Q2932" i="2"/>
  <c r="Q2933" i="2"/>
  <c r="Q2934" i="2"/>
  <c r="Q2935" i="2"/>
  <c r="Q2936" i="2"/>
  <c r="Q2937" i="2"/>
  <c r="Q2938" i="2"/>
  <c r="Q2939" i="2"/>
  <c r="Q2940" i="2"/>
  <c r="Q2941" i="2"/>
  <c r="Q2942" i="2"/>
  <c r="Q2943" i="2"/>
  <c r="Q2944" i="2"/>
  <c r="Q2945" i="2"/>
  <c r="Q2946" i="2"/>
  <c r="Q2947" i="2"/>
  <c r="Q2948" i="2"/>
  <c r="Q2949" i="2"/>
  <c r="Q2950" i="2"/>
  <c r="Q2951" i="2"/>
  <c r="Q2952" i="2"/>
  <c r="Q2953" i="2"/>
  <c r="Q2954" i="2"/>
  <c r="Q2955" i="2"/>
  <c r="Q2956" i="2"/>
  <c r="Q2957" i="2"/>
  <c r="Q2958" i="2"/>
  <c r="Q2959" i="2"/>
  <c r="Q2960" i="2"/>
  <c r="Q2961" i="2"/>
  <c r="Q2962" i="2"/>
  <c r="Q2963" i="2"/>
  <c r="Q2964" i="2"/>
  <c r="Q2965" i="2"/>
  <c r="Q2966" i="2"/>
  <c r="Q2967" i="2"/>
  <c r="Q2968" i="2"/>
  <c r="Q2969" i="2"/>
  <c r="Q2970" i="2"/>
  <c r="Q2971" i="2"/>
  <c r="Q2972" i="2"/>
  <c r="Q2973" i="2"/>
  <c r="Q2974" i="2"/>
  <c r="Q2975" i="2"/>
  <c r="Q2976" i="2"/>
  <c r="Q2977" i="2"/>
  <c r="Q2978" i="2"/>
  <c r="Q2979" i="2"/>
  <c r="Q2980" i="2"/>
  <c r="Q2981" i="2"/>
  <c r="Q2982" i="2"/>
  <c r="Q2983" i="2"/>
  <c r="Q2984" i="2"/>
  <c r="Q2985" i="2"/>
  <c r="Q2986" i="2"/>
  <c r="Q2987" i="2"/>
  <c r="Q2988" i="2"/>
  <c r="Q2989" i="2"/>
  <c r="Q2990" i="2"/>
  <c r="Q2991" i="2"/>
  <c r="Q2992" i="2"/>
  <c r="Q2993" i="2"/>
  <c r="Q2994" i="2"/>
  <c r="Q2995" i="2"/>
  <c r="Q2996" i="2"/>
  <c r="Q2997" i="2"/>
  <c r="Q2998" i="2"/>
  <c r="Q2999" i="2"/>
  <c r="Q3000" i="2"/>
  <c r="Q3001" i="2"/>
  <c r="Q3002" i="2"/>
  <c r="Q3003" i="2"/>
  <c r="Q3004" i="2"/>
  <c r="Q3005" i="2"/>
  <c r="Q3006" i="2"/>
  <c r="Q3007" i="2"/>
  <c r="Q3008" i="2"/>
  <c r="Q3009" i="2"/>
  <c r="Q3010" i="2"/>
  <c r="Q3011" i="2"/>
  <c r="Q3012" i="2"/>
  <c r="Q3013" i="2"/>
  <c r="Q3014" i="2"/>
  <c r="Q3015" i="2"/>
  <c r="Q3016" i="2"/>
  <c r="Q3017" i="2"/>
  <c r="Q3018" i="2"/>
  <c r="Q3019" i="2"/>
  <c r="Q3020" i="2"/>
  <c r="Q3021" i="2"/>
  <c r="Q3022" i="2"/>
  <c r="Q3023" i="2"/>
  <c r="Q3024" i="2"/>
  <c r="Q3025" i="2"/>
  <c r="Q3026" i="2"/>
  <c r="Q3027" i="2"/>
  <c r="Q3028" i="2"/>
  <c r="Q3029" i="2"/>
  <c r="Q3030" i="2"/>
  <c r="Q3031" i="2"/>
  <c r="Q3032" i="2"/>
  <c r="Q3033" i="2"/>
  <c r="Q3034" i="2"/>
  <c r="Q3035" i="2"/>
  <c r="Q3036" i="2"/>
  <c r="Q3037" i="2"/>
  <c r="Q3038" i="2"/>
  <c r="Q3039" i="2"/>
  <c r="Q3040" i="2"/>
  <c r="Q3041" i="2"/>
  <c r="Q3042" i="2"/>
  <c r="Q3043" i="2"/>
  <c r="Q3044" i="2"/>
  <c r="Q3045" i="2"/>
  <c r="Q3046" i="2"/>
  <c r="Q3047" i="2"/>
  <c r="Q3048" i="2"/>
  <c r="Q3049" i="2"/>
  <c r="Q3050" i="2"/>
  <c r="Q3051" i="2"/>
  <c r="Q3052" i="2"/>
  <c r="Q3053" i="2"/>
  <c r="Q3054" i="2"/>
  <c r="Q3055" i="2"/>
  <c r="Q3056" i="2"/>
  <c r="Q3057" i="2"/>
  <c r="Q3058" i="2"/>
  <c r="Q3059" i="2"/>
  <c r="Q3060" i="2"/>
  <c r="Q3061" i="2"/>
  <c r="Q3062" i="2"/>
  <c r="Q3063" i="2"/>
  <c r="Q3064" i="2"/>
  <c r="Q3065" i="2"/>
  <c r="Q3066" i="2"/>
  <c r="Q3067" i="2"/>
  <c r="Q3068" i="2"/>
  <c r="Q3069" i="2"/>
  <c r="Q3070" i="2"/>
  <c r="Q3071" i="2"/>
  <c r="Q3072" i="2"/>
  <c r="Q3073" i="2"/>
  <c r="Q3074" i="2"/>
  <c r="Q3075" i="2"/>
  <c r="Q3076" i="2"/>
  <c r="Q3077" i="2"/>
  <c r="Q3078" i="2"/>
  <c r="Q3079" i="2"/>
  <c r="Q3080" i="2"/>
  <c r="Q3081" i="2"/>
  <c r="Q3082" i="2"/>
  <c r="Q3083" i="2"/>
  <c r="Q3084" i="2"/>
  <c r="Q3085" i="2"/>
  <c r="Q3086" i="2"/>
  <c r="Q3087" i="2"/>
  <c r="Q3088" i="2"/>
  <c r="Q3089" i="2"/>
  <c r="Q3090" i="2"/>
  <c r="Q3091" i="2"/>
  <c r="Q3092" i="2"/>
  <c r="Q3093" i="2"/>
  <c r="Q3094" i="2"/>
  <c r="Q3095" i="2"/>
  <c r="Q3096" i="2"/>
  <c r="Q3097" i="2"/>
  <c r="Q3098" i="2"/>
  <c r="Q3099" i="2"/>
  <c r="Q3100" i="2"/>
  <c r="Q3101" i="2"/>
  <c r="Q3102" i="2"/>
  <c r="Q3103" i="2"/>
  <c r="Q3104" i="2"/>
  <c r="Q3105" i="2"/>
  <c r="Q3106" i="2"/>
  <c r="Q3107" i="2"/>
  <c r="Q3108" i="2"/>
  <c r="Q3109" i="2"/>
  <c r="Q3110" i="2"/>
  <c r="Q3111" i="2"/>
  <c r="Q3112" i="2"/>
  <c r="Q3113" i="2"/>
  <c r="Q3114" i="2"/>
  <c r="Q3115" i="2"/>
  <c r="Q3116" i="2"/>
  <c r="Q3117" i="2"/>
  <c r="Q3118" i="2"/>
  <c r="Q3119" i="2"/>
  <c r="Q3120" i="2"/>
  <c r="Q3121" i="2"/>
  <c r="Q3122" i="2"/>
  <c r="Q3123" i="2"/>
  <c r="Q3124" i="2"/>
  <c r="Q3125" i="2"/>
  <c r="Q3126" i="2"/>
  <c r="Q3127" i="2"/>
  <c r="Q3128" i="2"/>
  <c r="Q3129" i="2"/>
  <c r="Q3130" i="2"/>
  <c r="Q3131" i="2"/>
  <c r="Q3132" i="2"/>
  <c r="Q3133" i="2"/>
  <c r="Q3134" i="2"/>
  <c r="Q3135" i="2"/>
  <c r="Q3136" i="2"/>
  <c r="Q3137" i="2"/>
  <c r="Q3138" i="2"/>
  <c r="Q3139" i="2"/>
  <c r="Q3140" i="2"/>
  <c r="Q3141" i="2"/>
  <c r="Q3142" i="2"/>
  <c r="Q3143" i="2"/>
  <c r="Q3144" i="2"/>
  <c r="Q3145" i="2"/>
  <c r="Q3146" i="2"/>
  <c r="Q3147" i="2"/>
  <c r="Q3148" i="2"/>
  <c r="Q3149" i="2"/>
  <c r="Q3150" i="2"/>
  <c r="Q3151" i="2"/>
  <c r="Q3152" i="2"/>
  <c r="Q3153" i="2"/>
  <c r="Q3154" i="2"/>
  <c r="Q3155" i="2"/>
  <c r="Q3156" i="2"/>
  <c r="Q3157" i="2"/>
  <c r="Q3158" i="2"/>
  <c r="Q3159" i="2"/>
  <c r="Q3160" i="2"/>
  <c r="Q3161" i="2"/>
  <c r="Q3162" i="2"/>
  <c r="Q3163" i="2"/>
  <c r="Q3164" i="2"/>
  <c r="Q3165" i="2"/>
  <c r="Q3166" i="2"/>
  <c r="Q3167" i="2"/>
  <c r="Q3168" i="2"/>
  <c r="Q3169" i="2"/>
  <c r="Q3170" i="2"/>
  <c r="Q3171" i="2"/>
  <c r="Q3172" i="2"/>
  <c r="Q3173" i="2"/>
  <c r="Q3174" i="2"/>
  <c r="Q3175" i="2"/>
  <c r="Q3176" i="2"/>
  <c r="Q3177" i="2"/>
  <c r="Q3178" i="2"/>
  <c r="Q3179" i="2"/>
  <c r="Q3180" i="2"/>
  <c r="Q3181" i="2"/>
  <c r="Q3182" i="2"/>
  <c r="Q3183" i="2"/>
  <c r="Q3184" i="2"/>
  <c r="Q3185" i="2"/>
  <c r="Q3186" i="2"/>
  <c r="Q3187" i="2"/>
  <c r="Q3188" i="2"/>
  <c r="Q3189" i="2"/>
  <c r="Q3190" i="2"/>
  <c r="Q3191" i="2"/>
  <c r="Q3192" i="2"/>
  <c r="Q3193" i="2"/>
  <c r="Q3194" i="2"/>
  <c r="Q3195" i="2"/>
  <c r="Q3196" i="2"/>
  <c r="Q3197" i="2"/>
  <c r="Q3198" i="2"/>
  <c r="Q3199" i="2"/>
  <c r="Q3200" i="2"/>
  <c r="Q3201" i="2"/>
  <c r="Q3202" i="2"/>
  <c r="Q3203" i="2"/>
  <c r="Q3204" i="2"/>
  <c r="Q3205" i="2"/>
  <c r="Q3206" i="2"/>
  <c r="Q3207" i="2"/>
  <c r="Q3208" i="2"/>
  <c r="Q3209" i="2"/>
  <c r="Q3210" i="2"/>
  <c r="Q3211" i="2"/>
  <c r="Q3212" i="2"/>
  <c r="Q3213" i="2"/>
  <c r="Q3214" i="2"/>
  <c r="Q3215" i="2"/>
  <c r="Q3216" i="2"/>
  <c r="Q3217" i="2"/>
  <c r="Q3218" i="2"/>
  <c r="Q3219" i="2"/>
  <c r="Q3220" i="2"/>
  <c r="Q3221" i="2"/>
  <c r="Q3222" i="2"/>
  <c r="Q3223" i="2"/>
  <c r="Q3224" i="2"/>
  <c r="Q3225" i="2"/>
  <c r="Q3226" i="2"/>
  <c r="Q3227" i="2"/>
  <c r="Q3228" i="2"/>
  <c r="Q3229" i="2"/>
  <c r="Q3230" i="2"/>
  <c r="Q3231" i="2"/>
  <c r="Q3232" i="2"/>
  <c r="Q3233" i="2"/>
  <c r="Q3234" i="2"/>
  <c r="Q3235" i="2"/>
  <c r="Q3236" i="2"/>
  <c r="Q3237" i="2"/>
  <c r="Q3238" i="2"/>
  <c r="Q3239" i="2"/>
  <c r="Q3240" i="2"/>
  <c r="Q3241" i="2"/>
  <c r="Q3242" i="2"/>
  <c r="Q3243" i="2"/>
  <c r="Q3244" i="2"/>
  <c r="Q3245" i="2"/>
  <c r="Q3246" i="2"/>
  <c r="Q3247" i="2"/>
  <c r="Q3248" i="2"/>
  <c r="Q3249" i="2"/>
  <c r="Q3250" i="2"/>
  <c r="Q3251" i="2"/>
  <c r="Q3252" i="2"/>
  <c r="Q3253" i="2"/>
  <c r="Q3254" i="2"/>
  <c r="Q3255" i="2"/>
  <c r="Q3256" i="2"/>
  <c r="Q3257" i="2"/>
  <c r="Q3258" i="2"/>
  <c r="Q3259" i="2"/>
  <c r="Q3260" i="2"/>
  <c r="Q3261" i="2"/>
  <c r="Q3262" i="2"/>
  <c r="Q3263" i="2"/>
  <c r="Q3264" i="2"/>
  <c r="Q3265" i="2"/>
  <c r="Q3266" i="2"/>
  <c r="Q3267" i="2"/>
  <c r="Q3268" i="2"/>
  <c r="Q3269" i="2"/>
  <c r="Q3270" i="2"/>
  <c r="Q3271" i="2"/>
  <c r="Q3272" i="2"/>
  <c r="Q3273" i="2"/>
  <c r="Q3274" i="2"/>
  <c r="Q3275" i="2"/>
  <c r="Q3276" i="2"/>
  <c r="Q3277" i="2"/>
  <c r="Q3278" i="2"/>
  <c r="Q3279" i="2"/>
  <c r="Q3280" i="2"/>
  <c r="Q3281" i="2"/>
  <c r="Q3282" i="2"/>
  <c r="Q3283" i="2"/>
  <c r="Q3284" i="2"/>
  <c r="Q3285" i="2"/>
  <c r="Q3286" i="2"/>
  <c r="Q3287" i="2"/>
  <c r="Q3288" i="2"/>
  <c r="Q3289" i="2"/>
  <c r="Q3290" i="2"/>
  <c r="Q3291" i="2"/>
  <c r="Q3292" i="2"/>
  <c r="Q3293" i="2"/>
  <c r="Q3294" i="2"/>
  <c r="Q3295" i="2"/>
  <c r="Q3296" i="2"/>
  <c r="Q3297" i="2"/>
  <c r="Q3298" i="2"/>
  <c r="Q3299" i="2"/>
  <c r="Q3300" i="2"/>
  <c r="Q3301" i="2"/>
  <c r="Q3302" i="2"/>
  <c r="Q3303" i="2"/>
  <c r="Q3304" i="2"/>
  <c r="Q3305" i="2"/>
  <c r="Q3306" i="2"/>
  <c r="Q3307" i="2"/>
  <c r="Q3308" i="2"/>
  <c r="Q3309" i="2"/>
  <c r="Q3310" i="2"/>
  <c r="Q3311" i="2"/>
  <c r="Q3312" i="2"/>
  <c r="Q3313" i="2"/>
  <c r="Q3314" i="2"/>
  <c r="Q3315" i="2"/>
  <c r="Q3316" i="2"/>
  <c r="Q3317" i="2"/>
  <c r="Q3318" i="2"/>
  <c r="Q3319" i="2"/>
  <c r="Q3320" i="2"/>
  <c r="Q3321" i="2"/>
  <c r="Q3322" i="2"/>
  <c r="Q3323" i="2"/>
  <c r="Q3324" i="2"/>
  <c r="Q3325" i="2"/>
  <c r="Q3326" i="2"/>
  <c r="Q3327" i="2"/>
  <c r="Q3328" i="2"/>
  <c r="Q3329" i="2"/>
  <c r="Q3330" i="2"/>
  <c r="Q3331" i="2"/>
  <c r="Q3332" i="2"/>
  <c r="Q3333" i="2"/>
  <c r="Q3334" i="2"/>
  <c r="Q3335" i="2"/>
  <c r="Q3336" i="2"/>
  <c r="Q3337" i="2"/>
  <c r="Q3338" i="2"/>
  <c r="Q3339" i="2"/>
  <c r="Q3340" i="2"/>
  <c r="Q3341" i="2"/>
  <c r="Q3342" i="2"/>
  <c r="Q3343" i="2"/>
  <c r="Q3344" i="2"/>
  <c r="Q3345" i="2"/>
  <c r="Q3346" i="2"/>
  <c r="Q3347" i="2"/>
  <c r="Q3348" i="2"/>
  <c r="Q3349" i="2"/>
  <c r="Q3350" i="2"/>
  <c r="Q3351" i="2"/>
  <c r="Q3352" i="2"/>
  <c r="Q3353" i="2"/>
  <c r="Q3354" i="2"/>
  <c r="Q3355" i="2"/>
  <c r="Q3356" i="2"/>
  <c r="Q3357" i="2"/>
  <c r="Q3358" i="2"/>
  <c r="Q3359" i="2"/>
  <c r="Q3360" i="2"/>
  <c r="Q3361" i="2"/>
  <c r="Q3362" i="2"/>
  <c r="Q3363" i="2"/>
  <c r="Q3364" i="2"/>
  <c r="Q3365" i="2"/>
  <c r="Q3366" i="2"/>
  <c r="Q3367" i="2"/>
  <c r="Q3368" i="2"/>
  <c r="Q3369" i="2"/>
  <c r="Q3370" i="2"/>
  <c r="Q3371" i="2"/>
  <c r="Q3372" i="2"/>
  <c r="Q3373" i="2"/>
  <c r="Q3374" i="2"/>
  <c r="Q3375" i="2"/>
  <c r="Q3376" i="2"/>
  <c r="Q3377" i="2"/>
  <c r="Q3378" i="2"/>
  <c r="Q3379" i="2"/>
  <c r="Q3380" i="2"/>
  <c r="Q3381" i="2"/>
  <c r="Q3382" i="2"/>
  <c r="Q3383" i="2"/>
  <c r="Q3384" i="2"/>
  <c r="Q3385" i="2"/>
  <c r="Q3386" i="2"/>
  <c r="Q3387" i="2"/>
  <c r="Q3388" i="2"/>
  <c r="Q3389" i="2"/>
  <c r="Q3390" i="2"/>
  <c r="Q3391" i="2"/>
  <c r="Q3392" i="2"/>
  <c r="Q3393" i="2"/>
  <c r="Q3394" i="2"/>
  <c r="Q3395" i="2"/>
  <c r="Q3396" i="2"/>
  <c r="Q3397" i="2"/>
  <c r="Q3398" i="2"/>
  <c r="Q3399" i="2"/>
  <c r="Q3400" i="2"/>
  <c r="Q3401" i="2"/>
  <c r="Q3402" i="2"/>
  <c r="Q3403" i="2"/>
  <c r="Q3404" i="2"/>
  <c r="Q3405" i="2"/>
  <c r="Q3406" i="2"/>
  <c r="Q3407" i="2"/>
  <c r="Q3408" i="2"/>
  <c r="Q3409" i="2"/>
  <c r="Q3410" i="2"/>
  <c r="Q3411" i="2"/>
  <c r="Q3412" i="2"/>
  <c r="Q3413" i="2"/>
  <c r="Q3414" i="2"/>
  <c r="Q3415" i="2"/>
  <c r="Q3416" i="2"/>
  <c r="Q3417" i="2"/>
  <c r="Q3418" i="2"/>
  <c r="Q3419" i="2"/>
  <c r="Q3420" i="2"/>
  <c r="Q3421" i="2"/>
  <c r="Q3422" i="2"/>
  <c r="Q3423" i="2"/>
  <c r="Q3424" i="2"/>
  <c r="Q3425" i="2"/>
  <c r="Q3426" i="2"/>
  <c r="Q3427" i="2"/>
  <c r="Q3428" i="2"/>
  <c r="Q3429" i="2"/>
  <c r="Q3430" i="2"/>
  <c r="Q3431" i="2"/>
  <c r="Q3432" i="2"/>
  <c r="Q3433" i="2"/>
  <c r="Q3434" i="2"/>
  <c r="Q3435" i="2"/>
  <c r="Q3436" i="2"/>
  <c r="Q3437" i="2"/>
  <c r="Q3438" i="2"/>
  <c r="Q3439" i="2"/>
  <c r="Q3440" i="2"/>
  <c r="Q3441" i="2"/>
  <c r="Q3442" i="2"/>
  <c r="Q3443" i="2"/>
  <c r="Q3444" i="2"/>
  <c r="Q3445" i="2"/>
  <c r="Q3446" i="2"/>
  <c r="Q3447" i="2"/>
  <c r="Q3448" i="2"/>
  <c r="Q3449" i="2"/>
  <c r="Q3450" i="2"/>
  <c r="Q3451" i="2"/>
  <c r="Q3452" i="2"/>
  <c r="Q3453" i="2"/>
  <c r="Q3454" i="2"/>
  <c r="Q3455" i="2"/>
  <c r="Q3456" i="2"/>
  <c r="Q3457" i="2"/>
  <c r="Q3458" i="2"/>
  <c r="Q3459" i="2"/>
  <c r="Q3460" i="2"/>
  <c r="Q3461" i="2"/>
  <c r="Q3462" i="2"/>
  <c r="Q3463" i="2"/>
  <c r="Q3464" i="2"/>
  <c r="Q3465" i="2"/>
  <c r="Q3466" i="2"/>
  <c r="Q3467" i="2"/>
  <c r="Q3468" i="2"/>
  <c r="Q3469" i="2"/>
  <c r="Q3470" i="2"/>
  <c r="Q3471" i="2"/>
  <c r="Q3472" i="2"/>
  <c r="Q3473" i="2"/>
  <c r="Q3474" i="2"/>
  <c r="Q3475" i="2"/>
  <c r="Q3476" i="2"/>
  <c r="Q3477" i="2"/>
  <c r="Q3478" i="2"/>
  <c r="Q3479" i="2"/>
  <c r="Q3480" i="2"/>
  <c r="Q3481" i="2"/>
  <c r="Q3482" i="2"/>
  <c r="Q3483" i="2"/>
  <c r="Q3484" i="2"/>
  <c r="Q3485" i="2"/>
  <c r="Q3486" i="2"/>
  <c r="Q3487" i="2"/>
  <c r="Q3488" i="2"/>
  <c r="Q3489" i="2"/>
  <c r="Q3490" i="2"/>
  <c r="Q3491" i="2"/>
  <c r="Q3492" i="2"/>
  <c r="Q3493" i="2"/>
  <c r="Q3494" i="2"/>
  <c r="Q3495" i="2"/>
  <c r="Q3496" i="2"/>
  <c r="Q3497" i="2"/>
  <c r="Q3498" i="2"/>
  <c r="Q3499" i="2"/>
  <c r="Q3500" i="2"/>
  <c r="Q3501" i="2"/>
  <c r="Q3502" i="2"/>
  <c r="Q3503" i="2"/>
  <c r="Q3504" i="2"/>
  <c r="Q3505" i="2"/>
  <c r="Q3506" i="2"/>
  <c r="Q3507" i="2"/>
  <c r="Q3508" i="2"/>
  <c r="Q3509" i="2"/>
  <c r="Q3510" i="2"/>
  <c r="Q3511" i="2"/>
  <c r="Q3512" i="2"/>
  <c r="Q3513" i="2"/>
  <c r="Q3514" i="2"/>
  <c r="Q3515" i="2"/>
  <c r="Q3516" i="2"/>
  <c r="Q3517" i="2"/>
  <c r="Q3518" i="2"/>
  <c r="Q3519" i="2"/>
  <c r="Q3520" i="2"/>
  <c r="Q3521" i="2"/>
  <c r="Q3522" i="2"/>
  <c r="Q3523" i="2"/>
  <c r="Q3524" i="2"/>
  <c r="Q3525" i="2"/>
  <c r="Q3526" i="2"/>
  <c r="Q3527" i="2"/>
  <c r="Q3528" i="2"/>
  <c r="Q3529" i="2"/>
  <c r="Q3530" i="2"/>
  <c r="Q3531" i="2"/>
  <c r="Q3532" i="2"/>
  <c r="Q3533" i="2"/>
  <c r="Q3534" i="2"/>
  <c r="Q3535" i="2"/>
  <c r="Q3536" i="2"/>
  <c r="Q3537" i="2"/>
  <c r="Q3538" i="2"/>
  <c r="Q3539" i="2"/>
  <c r="Q3540" i="2"/>
  <c r="Q3541" i="2"/>
  <c r="Q3542" i="2"/>
  <c r="Q3543" i="2"/>
  <c r="Q3544" i="2"/>
  <c r="Q3545" i="2"/>
  <c r="Q3546" i="2"/>
  <c r="Q3547" i="2"/>
  <c r="Q3548" i="2"/>
  <c r="Q3549" i="2"/>
  <c r="Q3550" i="2"/>
  <c r="Q3551" i="2"/>
  <c r="Q3552" i="2"/>
  <c r="Q3553" i="2"/>
  <c r="Q3554" i="2"/>
  <c r="Q3555" i="2"/>
  <c r="Q3556" i="2"/>
  <c r="Q3557" i="2"/>
  <c r="Q3558" i="2"/>
  <c r="Q3559" i="2"/>
  <c r="Q3560" i="2"/>
  <c r="Q3561" i="2"/>
  <c r="Q3562" i="2"/>
  <c r="Q3563" i="2"/>
  <c r="Q3564" i="2"/>
  <c r="Q3565" i="2"/>
  <c r="Q3566" i="2"/>
  <c r="Q3567" i="2"/>
  <c r="Q3568" i="2"/>
  <c r="Q3569" i="2"/>
  <c r="Q3570" i="2"/>
  <c r="Q3571" i="2"/>
  <c r="Q3572" i="2"/>
  <c r="Q3573" i="2"/>
  <c r="Q3574" i="2"/>
  <c r="Q3575" i="2"/>
  <c r="Q3576" i="2"/>
  <c r="Q3577" i="2"/>
  <c r="Q3578" i="2"/>
  <c r="Q3579" i="2"/>
  <c r="Q3580" i="2"/>
  <c r="Q3581" i="2"/>
  <c r="Q3582" i="2"/>
  <c r="Q3583" i="2"/>
  <c r="Q3584" i="2"/>
  <c r="Q3585" i="2"/>
  <c r="Q3586" i="2"/>
  <c r="Q3587" i="2"/>
  <c r="Q3588" i="2"/>
  <c r="Q3589" i="2"/>
  <c r="Q3590" i="2"/>
  <c r="Q3591" i="2"/>
  <c r="Q3592" i="2"/>
  <c r="Q3593" i="2"/>
  <c r="Q3594" i="2"/>
  <c r="Q3595" i="2"/>
  <c r="Q3596" i="2"/>
  <c r="Q3597" i="2"/>
  <c r="Q3598" i="2"/>
  <c r="Q3599" i="2"/>
  <c r="Q3600" i="2"/>
  <c r="Q3601" i="2"/>
  <c r="Q3602" i="2"/>
  <c r="Q3603" i="2"/>
  <c r="Q3604" i="2"/>
  <c r="Q3605" i="2"/>
  <c r="Q3606" i="2"/>
  <c r="Q3607" i="2"/>
  <c r="Q3608" i="2"/>
  <c r="Q3609" i="2"/>
  <c r="Q3610" i="2"/>
  <c r="Q3611" i="2"/>
  <c r="Q3612" i="2"/>
  <c r="Q3613" i="2"/>
  <c r="Q3614" i="2"/>
  <c r="Q3615" i="2"/>
  <c r="Q3616" i="2"/>
  <c r="Q3617" i="2"/>
  <c r="Q3618" i="2"/>
  <c r="Q3619" i="2"/>
  <c r="Q3620" i="2"/>
  <c r="Q3621" i="2"/>
  <c r="Q3622" i="2"/>
  <c r="Q3623" i="2"/>
  <c r="Q3624" i="2"/>
  <c r="Q3625" i="2"/>
  <c r="Q3626" i="2"/>
  <c r="Q3627" i="2"/>
  <c r="Q3628" i="2"/>
  <c r="Q3629" i="2"/>
  <c r="Q3630" i="2"/>
  <c r="Q3631" i="2"/>
  <c r="Q3632" i="2"/>
  <c r="Q3633" i="2"/>
  <c r="Q3634" i="2"/>
  <c r="Q3635" i="2"/>
  <c r="Q3636" i="2"/>
  <c r="Q3637" i="2"/>
  <c r="Q3638" i="2"/>
  <c r="Q3639" i="2"/>
  <c r="Q3640" i="2"/>
  <c r="Q3641" i="2"/>
  <c r="Q3642" i="2"/>
  <c r="Q3643" i="2"/>
  <c r="Q3644" i="2"/>
  <c r="Q3645" i="2"/>
  <c r="Q3646" i="2"/>
  <c r="Q3647" i="2"/>
  <c r="Q3648" i="2"/>
  <c r="Q3649" i="2"/>
  <c r="Q3650" i="2"/>
  <c r="Q3651" i="2"/>
  <c r="Q3652" i="2"/>
  <c r="Q3653" i="2"/>
  <c r="Q3654" i="2"/>
  <c r="Q3655" i="2"/>
  <c r="Q3656" i="2"/>
  <c r="Q3657" i="2"/>
  <c r="Q3658" i="2"/>
  <c r="Q3659" i="2"/>
  <c r="Q3660" i="2"/>
  <c r="Q3661" i="2"/>
  <c r="Q3662" i="2"/>
  <c r="Q3663" i="2"/>
  <c r="Q3664" i="2"/>
  <c r="Q3665" i="2"/>
  <c r="Q3666" i="2"/>
  <c r="Q3667" i="2"/>
  <c r="Q3668" i="2"/>
  <c r="Q3669" i="2"/>
  <c r="Q3670" i="2"/>
  <c r="Q3671" i="2"/>
  <c r="Q3672" i="2"/>
  <c r="Q3673" i="2"/>
  <c r="Q3674" i="2"/>
  <c r="Q3675" i="2"/>
  <c r="Q3676" i="2"/>
  <c r="Q3677" i="2"/>
  <c r="Q3678" i="2"/>
  <c r="Q3679" i="2"/>
  <c r="Q3680" i="2"/>
  <c r="Q3681" i="2"/>
  <c r="Q3682" i="2"/>
  <c r="Q3683" i="2"/>
  <c r="Q3684" i="2"/>
  <c r="Q3685" i="2"/>
  <c r="Q3686" i="2"/>
  <c r="Q3687" i="2"/>
  <c r="Q3688" i="2"/>
  <c r="Q3689" i="2"/>
  <c r="Q3690" i="2"/>
  <c r="Q3691" i="2"/>
  <c r="Q3692" i="2"/>
  <c r="Q3693" i="2"/>
  <c r="Q3694" i="2"/>
  <c r="Q3695" i="2"/>
  <c r="Q3696" i="2"/>
  <c r="Q3697" i="2"/>
  <c r="Q3698" i="2"/>
  <c r="Q3699" i="2"/>
  <c r="Q3700" i="2"/>
  <c r="Q3701" i="2"/>
  <c r="Q3702" i="2"/>
  <c r="Q3703" i="2"/>
  <c r="Q3704" i="2"/>
  <c r="Q3705" i="2"/>
  <c r="Q3706" i="2"/>
  <c r="Q3707" i="2"/>
  <c r="Q3708" i="2"/>
  <c r="Q3709" i="2"/>
  <c r="Q3710" i="2"/>
  <c r="Q3711" i="2"/>
  <c r="Q3712" i="2"/>
  <c r="Q3713" i="2"/>
  <c r="Q3714" i="2"/>
  <c r="Q3715" i="2"/>
  <c r="Q3716" i="2"/>
  <c r="Q3717" i="2"/>
  <c r="Q3718" i="2"/>
  <c r="Q3719" i="2"/>
  <c r="Q3720" i="2"/>
  <c r="Q3721" i="2"/>
  <c r="Q3722" i="2"/>
  <c r="Q3723" i="2"/>
  <c r="Q3724" i="2"/>
  <c r="Q3725" i="2"/>
  <c r="Q3726" i="2"/>
  <c r="Q3727" i="2"/>
  <c r="Q3728" i="2"/>
  <c r="Q3729" i="2"/>
  <c r="Q3730" i="2"/>
  <c r="Q3731" i="2"/>
  <c r="Q3732" i="2"/>
  <c r="Q3733" i="2"/>
  <c r="Q3734" i="2"/>
  <c r="Q3735" i="2"/>
  <c r="Q3736" i="2"/>
  <c r="Q3737" i="2"/>
  <c r="Q3738" i="2"/>
  <c r="Q3739" i="2"/>
  <c r="Q3740" i="2"/>
  <c r="Q3741" i="2"/>
  <c r="Q3742" i="2"/>
  <c r="Q3743" i="2"/>
  <c r="Q3744" i="2"/>
  <c r="Q3745" i="2"/>
  <c r="Q3746" i="2"/>
  <c r="Q3747" i="2"/>
  <c r="Q3748" i="2"/>
  <c r="Q3749" i="2"/>
  <c r="Q3750" i="2"/>
  <c r="Q3751" i="2"/>
  <c r="Q3752" i="2"/>
  <c r="Q3753" i="2"/>
  <c r="Q3754" i="2"/>
  <c r="Q3755" i="2"/>
  <c r="Q3756" i="2"/>
  <c r="Q3757" i="2"/>
  <c r="Q3758" i="2"/>
  <c r="Q3759" i="2"/>
  <c r="Q3760" i="2"/>
  <c r="Q3761" i="2"/>
  <c r="Q3762" i="2"/>
  <c r="Q3763" i="2"/>
  <c r="Q3764" i="2"/>
  <c r="Q3765" i="2"/>
  <c r="Q3766" i="2"/>
  <c r="Q3767" i="2"/>
  <c r="Q3768" i="2"/>
  <c r="Q3769" i="2"/>
  <c r="Q3770" i="2"/>
  <c r="Q3771" i="2"/>
  <c r="Q3772" i="2"/>
  <c r="Q3773" i="2"/>
  <c r="Q3774" i="2"/>
  <c r="Q3775" i="2"/>
  <c r="Q3776" i="2"/>
  <c r="Q3777" i="2"/>
  <c r="Q3778" i="2"/>
  <c r="Q3779" i="2"/>
  <c r="Q3780" i="2"/>
  <c r="Q3781" i="2"/>
  <c r="Q3782" i="2"/>
  <c r="Q3783" i="2"/>
  <c r="Q3784" i="2"/>
  <c r="Q3785" i="2"/>
  <c r="Q3786" i="2"/>
  <c r="Q3787" i="2"/>
  <c r="Q3788" i="2"/>
  <c r="Q3789" i="2"/>
  <c r="Q3790" i="2"/>
  <c r="Q3791" i="2"/>
  <c r="Q3792" i="2"/>
  <c r="Q3793" i="2"/>
  <c r="Q3794" i="2"/>
  <c r="Q3795" i="2"/>
  <c r="Q3796" i="2"/>
  <c r="Q3797" i="2"/>
  <c r="Q3798" i="2"/>
  <c r="Q3799" i="2"/>
  <c r="Q3800" i="2"/>
  <c r="Q3801" i="2"/>
  <c r="Q3802" i="2"/>
  <c r="Q3803" i="2"/>
  <c r="Q3804" i="2"/>
  <c r="Q3805" i="2"/>
  <c r="Q3806" i="2"/>
  <c r="Q3807" i="2"/>
  <c r="Q3808" i="2"/>
  <c r="Q3809" i="2"/>
  <c r="Q3810" i="2"/>
  <c r="Q3811" i="2"/>
  <c r="Q3812" i="2"/>
  <c r="Q3813" i="2"/>
  <c r="Q3814" i="2"/>
  <c r="Q3815" i="2"/>
  <c r="Q3816" i="2"/>
  <c r="Q3817" i="2"/>
  <c r="Q3818" i="2"/>
  <c r="Q3819" i="2"/>
  <c r="Q3820" i="2"/>
  <c r="Q3821" i="2"/>
  <c r="Q3822" i="2"/>
  <c r="Q3823" i="2"/>
  <c r="Q3824" i="2"/>
  <c r="Q3825" i="2"/>
  <c r="Q3826" i="2"/>
  <c r="Q3827" i="2"/>
  <c r="Q3828" i="2"/>
  <c r="Q3829" i="2"/>
  <c r="Q3830" i="2"/>
  <c r="Q3831" i="2"/>
  <c r="Q3832" i="2"/>
  <c r="Q3833" i="2"/>
  <c r="Q3834" i="2"/>
  <c r="Q3835" i="2"/>
  <c r="Q3836" i="2"/>
  <c r="Q3837" i="2"/>
  <c r="Q3838" i="2"/>
  <c r="Q3839" i="2"/>
  <c r="Q3840" i="2"/>
  <c r="Q3841" i="2"/>
  <c r="Q3842" i="2"/>
  <c r="Q3843" i="2"/>
  <c r="Q3844" i="2"/>
  <c r="Q3845" i="2"/>
  <c r="Q3846" i="2"/>
  <c r="Q3847" i="2"/>
  <c r="Q3848" i="2"/>
  <c r="Q3849" i="2"/>
  <c r="Q3850" i="2"/>
  <c r="Q3851" i="2"/>
  <c r="Q3852" i="2"/>
  <c r="Q3853" i="2"/>
  <c r="Q3854" i="2"/>
  <c r="Q3855" i="2"/>
  <c r="Q3856" i="2"/>
  <c r="Q3857" i="2"/>
  <c r="Q3858" i="2"/>
  <c r="Q3859" i="2"/>
  <c r="Q3860" i="2"/>
  <c r="Q3861" i="2"/>
  <c r="Q3862" i="2"/>
  <c r="Q3863" i="2"/>
  <c r="Q3864" i="2"/>
  <c r="Q3865" i="2"/>
  <c r="Q3866" i="2"/>
  <c r="Q3867" i="2"/>
  <c r="Q3868" i="2"/>
  <c r="Q3869" i="2"/>
  <c r="Q3870" i="2"/>
  <c r="Q3871" i="2"/>
  <c r="Q3872" i="2"/>
  <c r="Q3873" i="2"/>
  <c r="Q3874" i="2"/>
  <c r="Q3875" i="2"/>
  <c r="Q3876" i="2"/>
  <c r="Q3877" i="2"/>
  <c r="Q3878" i="2"/>
  <c r="Q3879" i="2"/>
  <c r="Q3880" i="2"/>
  <c r="Q3881" i="2"/>
  <c r="Q3882" i="2"/>
  <c r="Q3883" i="2"/>
  <c r="Q3884" i="2"/>
  <c r="Q3885" i="2"/>
  <c r="Q3886" i="2"/>
  <c r="Q3887" i="2"/>
  <c r="Q3888" i="2"/>
  <c r="Q3889" i="2"/>
  <c r="Q3890" i="2"/>
  <c r="Q3891" i="2"/>
  <c r="Q3892" i="2"/>
  <c r="Q3893" i="2"/>
  <c r="Q3894" i="2"/>
  <c r="Q3895" i="2"/>
  <c r="Q3896" i="2"/>
  <c r="Q3897" i="2"/>
  <c r="Q3898" i="2"/>
  <c r="Q3899" i="2"/>
  <c r="Q3900" i="2"/>
  <c r="Q3901" i="2"/>
  <c r="Q3902" i="2"/>
  <c r="Q3903" i="2"/>
  <c r="Q3904" i="2"/>
  <c r="Q3905" i="2"/>
  <c r="Q3906" i="2"/>
  <c r="Q3907" i="2"/>
  <c r="Q3908" i="2"/>
  <c r="Q3909" i="2"/>
  <c r="Q3910" i="2"/>
  <c r="Q3911" i="2"/>
  <c r="Q3912" i="2"/>
  <c r="Q3913" i="2"/>
  <c r="Q3914" i="2"/>
  <c r="Q3915" i="2"/>
  <c r="Q3916" i="2"/>
  <c r="Q3917" i="2"/>
  <c r="Q3918" i="2"/>
  <c r="Q3919" i="2"/>
  <c r="Q3920" i="2"/>
  <c r="Q3921" i="2"/>
  <c r="Q3922" i="2"/>
  <c r="Q3923" i="2"/>
  <c r="Q3924" i="2"/>
  <c r="Q3925" i="2"/>
  <c r="Q3926" i="2"/>
  <c r="Q3927" i="2"/>
  <c r="Q3928" i="2"/>
  <c r="Q3929" i="2"/>
  <c r="Q3930" i="2"/>
  <c r="Q3931" i="2"/>
  <c r="Q3932" i="2"/>
  <c r="Q3933" i="2"/>
  <c r="Q3934" i="2"/>
  <c r="Q3935" i="2"/>
  <c r="Q3936" i="2"/>
  <c r="Q3937" i="2"/>
  <c r="Q3938" i="2"/>
  <c r="Q3939" i="2"/>
  <c r="Q3940" i="2"/>
  <c r="Q3941" i="2"/>
  <c r="Q3942" i="2"/>
  <c r="Q3943" i="2"/>
  <c r="Q3944" i="2"/>
  <c r="Q3945" i="2"/>
  <c r="Q3946" i="2"/>
  <c r="Q3947" i="2"/>
  <c r="Q3948" i="2"/>
  <c r="Q3949" i="2"/>
  <c r="Q3950" i="2"/>
  <c r="Q3951" i="2"/>
  <c r="Q3952" i="2"/>
  <c r="Q3953" i="2"/>
  <c r="Q3954" i="2"/>
  <c r="Q3955" i="2"/>
  <c r="Q3956" i="2"/>
  <c r="Q3957" i="2"/>
  <c r="Q3958" i="2"/>
  <c r="Q3959" i="2"/>
  <c r="Q3960" i="2"/>
  <c r="Q3961" i="2"/>
  <c r="Q3962" i="2"/>
  <c r="Q3963" i="2"/>
  <c r="Q3964" i="2"/>
  <c r="Q3965" i="2"/>
  <c r="Q3966" i="2"/>
  <c r="Q3967" i="2"/>
  <c r="Q3968" i="2"/>
  <c r="Q3969" i="2"/>
  <c r="Q3970" i="2"/>
  <c r="Q3971" i="2"/>
  <c r="Q3972" i="2"/>
  <c r="Q3973" i="2"/>
  <c r="Q3974" i="2"/>
  <c r="Q3975" i="2"/>
  <c r="Q3976" i="2"/>
  <c r="Q3977" i="2"/>
  <c r="Q3978" i="2"/>
  <c r="Q3979" i="2"/>
  <c r="Q3980" i="2"/>
  <c r="Q3981" i="2"/>
  <c r="Q3982" i="2"/>
  <c r="Q3983" i="2"/>
  <c r="Q3984" i="2"/>
  <c r="Q3985" i="2"/>
  <c r="Q3986" i="2"/>
  <c r="Q3987" i="2"/>
  <c r="Q3988" i="2"/>
  <c r="Q3989" i="2"/>
  <c r="Q3990" i="2"/>
  <c r="Q3991" i="2"/>
  <c r="Q3992" i="2"/>
  <c r="Q3993" i="2"/>
  <c r="Q3994" i="2"/>
  <c r="Q3995" i="2"/>
  <c r="Q3996" i="2"/>
  <c r="Q3997" i="2"/>
  <c r="Q3998" i="2"/>
  <c r="Q3999" i="2"/>
  <c r="Q4000" i="2"/>
  <c r="Q4001" i="2"/>
  <c r="Q4002" i="2"/>
  <c r="Q4003" i="2"/>
  <c r="Q4004" i="2"/>
  <c r="Q4005" i="2"/>
  <c r="Q4006" i="2"/>
  <c r="Q4007" i="2"/>
  <c r="Q4008" i="2"/>
  <c r="Q4009" i="2"/>
  <c r="Q4010" i="2"/>
  <c r="Q4011" i="2"/>
  <c r="Q4012" i="2"/>
  <c r="Q4013" i="2"/>
  <c r="Q4014" i="2"/>
  <c r="Q4015" i="2"/>
  <c r="Q4016" i="2"/>
  <c r="Q4017" i="2"/>
  <c r="Q4018" i="2"/>
  <c r="Q4019" i="2"/>
  <c r="Q4020" i="2"/>
  <c r="Q4021" i="2"/>
  <c r="Q4022" i="2"/>
  <c r="Q4023" i="2"/>
  <c r="Q4024" i="2"/>
  <c r="Q4025" i="2"/>
  <c r="Q4026" i="2"/>
  <c r="Q4027" i="2"/>
  <c r="Q4028" i="2"/>
  <c r="Q4029" i="2"/>
  <c r="Q4030" i="2"/>
  <c r="Q4031" i="2"/>
  <c r="Q4032" i="2"/>
  <c r="Q4033" i="2"/>
  <c r="Q4034" i="2"/>
  <c r="Q4035" i="2"/>
  <c r="Q4036" i="2"/>
  <c r="Q4037" i="2"/>
  <c r="Q4038" i="2"/>
  <c r="Q4039" i="2"/>
  <c r="Q4040" i="2"/>
  <c r="Q4041" i="2"/>
  <c r="Q4042" i="2"/>
  <c r="Q4043" i="2"/>
  <c r="Q4044" i="2"/>
  <c r="Q4045" i="2"/>
  <c r="Q4046" i="2"/>
  <c r="Q4047" i="2"/>
  <c r="Q4048" i="2"/>
  <c r="Q4049" i="2"/>
  <c r="Q4050" i="2"/>
  <c r="Q4051" i="2"/>
  <c r="Q4052" i="2"/>
  <c r="Q4053" i="2"/>
  <c r="Q4054" i="2"/>
  <c r="Q4055" i="2"/>
  <c r="Q4056" i="2"/>
  <c r="Q4057" i="2"/>
  <c r="Q4058" i="2"/>
  <c r="Q4059" i="2"/>
  <c r="Q4060" i="2"/>
  <c r="Q4061" i="2"/>
  <c r="Q4062" i="2"/>
  <c r="Q4063" i="2"/>
  <c r="Q4064" i="2"/>
  <c r="Q4065" i="2"/>
  <c r="Q4066" i="2"/>
  <c r="Q4067" i="2"/>
  <c r="Q4068" i="2"/>
  <c r="Q4069" i="2"/>
  <c r="Q4070" i="2"/>
  <c r="Q4071" i="2"/>
  <c r="Q4072" i="2"/>
  <c r="Q4073" i="2"/>
  <c r="Q4074" i="2"/>
  <c r="Q4075" i="2"/>
  <c r="Q4076" i="2"/>
  <c r="Q4077" i="2"/>
  <c r="Q4078" i="2"/>
  <c r="Q4079" i="2"/>
  <c r="Q4080" i="2"/>
  <c r="Q4081" i="2"/>
  <c r="Q4082" i="2"/>
  <c r="Q4083" i="2"/>
  <c r="Q4084" i="2"/>
  <c r="Q4085" i="2"/>
  <c r="Q4086" i="2"/>
  <c r="Q4087" i="2"/>
  <c r="Q4088" i="2"/>
  <c r="Q4089" i="2"/>
  <c r="Q4090" i="2"/>
  <c r="Q4091" i="2"/>
  <c r="Q4092" i="2"/>
  <c r="Q4093" i="2"/>
  <c r="Q4094" i="2"/>
  <c r="Q4095" i="2"/>
  <c r="Q4096" i="2"/>
  <c r="Q4097" i="2"/>
  <c r="Q4098" i="2"/>
  <c r="Q4099" i="2"/>
  <c r="Q4100" i="2"/>
  <c r="Q4101" i="2"/>
  <c r="Q4102" i="2"/>
  <c r="Q4103" i="2"/>
  <c r="Q4104" i="2"/>
  <c r="Q4105" i="2"/>
  <c r="Q4106" i="2"/>
  <c r="Q4107" i="2"/>
  <c r="Q4108" i="2"/>
  <c r="Q4109" i="2"/>
  <c r="Q4110" i="2"/>
  <c r="Q4111" i="2"/>
  <c r="Q4112" i="2"/>
  <c r="Q4113" i="2"/>
  <c r="Q4114" i="2"/>
  <c r="Q4115" i="2"/>
  <c r="Q4116" i="2"/>
  <c r="Q4117" i="2"/>
  <c r="Q4118" i="2"/>
  <c r="Q4119" i="2"/>
  <c r="Q4120" i="2"/>
  <c r="Q4121" i="2"/>
  <c r="Q4122" i="2"/>
  <c r="Q4123" i="2"/>
  <c r="Q4124" i="2"/>
  <c r="Q4125" i="2"/>
  <c r="Q4126" i="2"/>
  <c r="Q4127" i="2"/>
  <c r="Q4128" i="2"/>
  <c r="Q4129" i="2"/>
  <c r="Q4130" i="2"/>
  <c r="Q4131" i="2"/>
  <c r="Q4132" i="2"/>
  <c r="Q4133" i="2"/>
  <c r="Q4134" i="2"/>
  <c r="Q4135" i="2"/>
  <c r="Q4136" i="2"/>
  <c r="Q4137" i="2"/>
  <c r="Q4138" i="2"/>
  <c r="Q4139" i="2"/>
  <c r="Q4140" i="2"/>
  <c r="Q4141" i="2"/>
  <c r="Q4142" i="2"/>
  <c r="Q4143" i="2"/>
  <c r="Q4144" i="2"/>
  <c r="Q4145" i="2"/>
  <c r="Q4146" i="2"/>
  <c r="Q4147" i="2"/>
  <c r="Q4148" i="2"/>
  <c r="Q4149" i="2"/>
  <c r="Q4150" i="2"/>
  <c r="Q4151" i="2"/>
  <c r="Q4152" i="2"/>
  <c r="Q4153" i="2"/>
  <c r="Q4154" i="2"/>
  <c r="Q4155" i="2"/>
  <c r="Q4156" i="2"/>
  <c r="Q4157" i="2"/>
  <c r="Q4158" i="2"/>
  <c r="Q4159" i="2"/>
  <c r="Q4160" i="2"/>
  <c r="Q4161" i="2"/>
  <c r="Q4162" i="2"/>
  <c r="Q4163" i="2"/>
  <c r="Q4164" i="2"/>
  <c r="Q4165" i="2"/>
  <c r="Q4166" i="2"/>
  <c r="Q4167" i="2"/>
  <c r="Q4168" i="2"/>
  <c r="Q4169" i="2"/>
  <c r="Q4170" i="2"/>
  <c r="Q4171" i="2"/>
  <c r="Q4172" i="2"/>
  <c r="Q4173" i="2"/>
  <c r="Q4174" i="2"/>
  <c r="Q4175" i="2"/>
  <c r="Q4176" i="2"/>
  <c r="Q4177" i="2"/>
  <c r="Q4178" i="2"/>
  <c r="Q4179" i="2"/>
  <c r="Q4180" i="2"/>
  <c r="Q4181" i="2"/>
  <c r="Q4182" i="2"/>
  <c r="Q4183" i="2"/>
  <c r="Q4184" i="2"/>
  <c r="Q4185" i="2"/>
  <c r="Q4186" i="2"/>
  <c r="Q4187" i="2"/>
  <c r="Q4188" i="2"/>
  <c r="Q4189" i="2"/>
  <c r="Q4190" i="2"/>
  <c r="Q4191" i="2"/>
  <c r="Q4192" i="2"/>
  <c r="Q4193" i="2"/>
  <c r="Q4194" i="2"/>
  <c r="Q4195" i="2"/>
  <c r="Q4196" i="2"/>
  <c r="Q4197" i="2"/>
  <c r="Q4198" i="2"/>
  <c r="Q4199" i="2"/>
  <c r="Q4200" i="2"/>
  <c r="Q4201" i="2"/>
  <c r="Q4202" i="2"/>
  <c r="Q4203" i="2"/>
  <c r="Q4204" i="2"/>
  <c r="Q4205" i="2"/>
  <c r="Q4206" i="2"/>
  <c r="Q4207" i="2"/>
  <c r="Q4208" i="2"/>
  <c r="Q4209" i="2"/>
  <c r="Q4210" i="2"/>
  <c r="Q4211" i="2"/>
  <c r="Q4212" i="2"/>
  <c r="Q4213" i="2"/>
  <c r="Q4214" i="2"/>
  <c r="Q4215" i="2"/>
  <c r="Q4216" i="2"/>
  <c r="Q4217" i="2"/>
  <c r="Q4218" i="2"/>
  <c r="Q4219" i="2"/>
  <c r="Q4220" i="2"/>
  <c r="Q4221" i="2"/>
  <c r="Q4222" i="2"/>
  <c r="Q4223" i="2"/>
  <c r="Q4224" i="2"/>
  <c r="Q4225" i="2"/>
  <c r="Q4226" i="2"/>
  <c r="Q4227" i="2"/>
  <c r="Q4228" i="2"/>
  <c r="Q4229" i="2"/>
  <c r="Q4230" i="2"/>
  <c r="Q4231" i="2"/>
  <c r="Q4232" i="2"/>
  <c r="Q4233" i="2"/>
  <c r="Q4234" i="2"/>
  <c r="Q4235" i="2"/>
  <c r="Q4236" i="2"/>
  <c r="Q4237" i="2"/>
  <c r="Q4238" i="2"/>
  <c r="Q4239" i="2"/>
  <c r="Q4240" i="2"/>
  <c r="Q4241" i="2"/>
  <c r="Q4242" i="2"/>
  <c r="Q4243" i="2"/>
  <c r="Q4244" i="2"/>
  <c r="Q4245" i="2"/>
  <c r="Q4246" i="2"/>
  <c r="Q4247" i="2"/>
  <c r="Q4248" i="2"/>
  <c r="Q4249" i="2"/>
  <c r="Q4250" i="2"/>
  <c r="Q4251" i="2"/>
  <c r="Q4252" i="2"/>
  <c r="Q4253" i="2"/>
  <c r="Q4254" i="2"/>
  <c r="Q4255" i="2"/>
  <c r="Q4256" i="2"/>
  <c r="Q4257" i="2"/>
  <c r="Q4258" i="2"/>
  <c r="Q4259" i="2"/>
  <c r="Q4260" i="2"/>
  <c r="Q4261" i="2"/>
  <c r="Q4262" i="2"/>
  <c r="Q4263" i="2"/>
  <c r="Q4264" i="2"/>
  <c r="Q4265" i="2"/>
  <c r="Q4266" i="2"/>
  <c r="Q4267" i="2"/>
  <c r="Q4268" i="2"/>
  <c r="Q4269" i="2"/>
  <c r="Q4270" i="2"/>
  <c r="Q4271" i="2"/>
  <c r="Q4272" i="2"/>
  <c r="Q4273" i="2"/>
  <c r="Q4274" i="2"/>
  <c r="Q4275" i="2"/>
  <c r="Q4276" i="2"/>
  <c r="Q4277" i="2"/>
  <c r="Q4278" i="2"/>
  <c r="Q4279" i="2"/>
  <c r="Q4280" i="2"/>
  <c r="Q4281" i="2"/>
  <c r="Q4282" i="2"/>
  <c r="Q4283" i="2"/>
  <c r="Q4284" i="2"/>
  <c r="Q4285" i="2"/>
  <c r="Q4286" i="2"/>
  <c r="Q4287" i="2"/>
  <c r="Q4288" i="2"/>
  <c r="Q4289" i="2"/>
  <c r="Q4290" i="2"/>
  <c r="Q4291" i="2"/>
  <c r="Q4292" i="2"/>
  <c r="Q4293" i="2"/>
  <c r="Q4294" i="2"/>
  <c r="Q4295" i="2"/>
  <c r="Q4296" i="2"/>
  <c r="Q4297" i="2"/>
  <c r="Q4298" i="2"/>
  <c r="Q4299" i="2"/>
  <c r="Q4300" i="2"/>
  <c r="Q4301" i="2"/>
  <c r="Q4302" i="2"/>
  <c r="Q4303" i="2"/>
  <c r="Q4304" i="2"/>
  <c r="Q4305" i="2"/>
  <c r="Q4306" i="2"/>
  <c r="Q4307" i="2"/>
  <c r="Q4308" i="2"/>
  <c r="Q4309" i="2"/>
  <c r="Q4310" i="2"/>
  <c r="Q4311" i="2"/>
  <c r="Q4312" i="2"/>
  <c r="Q4313" i="2"/>
  <c r="Q4314" i="2"/>
  <c r="Q4315" i="2"/>
  <c r="Q4316" i="2"/>
  <c r="Q4317" i="2"/>
  <c r="Q4318" i="2"/>
  <c r="Q4319" i="2"/>
  <c r="Q4320" i="2"/>
  <c r="Q4321" i="2"/>
  <c r="Q4322" i="2"/>
  <c r="Q4323" i="2"/>
  <c r="Q4324" i="2"/>
  <c r="Q4325" i="2"/>
  <c r="Q4326" i="2"/>
  <c r="Q4327" i="2"/>
  <c r="Q4328" i="2"/>
  <c r="Q4329" i="2"/>
  <c r="Q4330" i="2"/>
  <c r="Q4331" i="2"/>
  <c r="Q4332" i="2"/>
  <c r="Q4333" i="2"/>
  <c r="Q4334" i="2"/>
  <c r="Q4335" i="2"/>
  <c r="Q4336" i="2"/>
  <c r="Q4337" i="2"/>
  <c r="Q4338" i="2"/>
  <c r="Q4339" i="2"/>
  <c r="Q4340" i="2"/>
  <c r="Q4341" i="2"/>
  <c r="Q4342" i="2"/>
  <c r="Q4343" i="2"/>
  <c r="Q4344" i="2"/>
  <c r="Q4345" i="2"/>
  <c r="Q4346" i="2"/>
  <c r="Q4347" i="2"/>
  <c r="Q4348" i="2"/>
  <c r="Q4349" i="2"/>
  <c r="Q4350" i="2"/>
  <c r="Q4351" i="2"/>
  <c r="Q4352" i="2"/>
  <c r="Q4353" i="2"/>
  <c r="Q4354" i="2"/>
  <c r="Q4355" i="2"/>
  <c r="Q4356" i="2"/>
  <c r="Q4357" i="2"/>
  <c r="Q4358" i="2"/>
  <c r="Q4359" i="2"/>
  <c r="Q4360" i="2"/>
  <c r="Q4361" i="2"/>
  <c r="Q4362" i="2"/>
  <c r="Q4363" i="2"/>
  <c r="Q4364" i="2"/>
  <c r="Q4365" i="2"/>
  <c r="Q4366" i="2"/>
  <c r="Q4367" i="2"/>
  <c r="Q4368" i="2"/>
  <c r="Q4369" i="2"/>
  <c r="Q4370" i="2"/>
  <c r="Q4371" i="2"/>
  <c r="Q4372" i="2"/>
  <c r="Q4373" i="2"/>
  <c r="Q4374" i="2"/>
  <c r="Q4375" i="2"/>
  <c r="Q4376" i="2"/>
  <c r="Q4377" i="2"/>
  <c r="Q4378" i="2"/>
  <c r="Q4379" i="2"/>
  <c r="Q4380" i="2"/>
  <c r="Q4381" i="2"/>
  <c r="Q4382" i="2"/>
  <c r="Q4383" i="2"/>
  <c r="Q4384" i="2"/>
  <c r="Q4385" i="2"/>
  <c r="Q4386" i="2"/>
  <c r="Q4387" i="2"/>
  <c r="Q4388" i="2"/>
  <c r="Q4389" i="2"/>
  <c r="Q4390" i="2"/>
  <c r="Q4391" i="2"/>
  <c r="Q4392" i="2"/>
  <c r="Q4393" i="2"/>
  <c r="Q4394" i="2"/>
  <c r="Q4395" i="2"/>
  <c r="Q4396" i="2"/>
  <c r="Q4397" i="2"/>
  <c r="Q4398" i="2"/>
  <c r="Q4399" i="2"/>
  <c r="Q4400" i="2"/>
  <c r="Q4401" i="2"/>
  <c r="Q4402" i="2"/>
  <c r="Q4403" i="2"/>
  <c r="Q4404" i="2"/>
  <c r="Q4405" i="2"/>
  <c r="Q4406" i="2"/>
  <c r="Q4407" i="2"/>
  <c r="Q4408" i="2"/>
  <c r="Q4409" i="2"/>
  <c r="Q4410" i="2"/>
  <c r="Q4411" i="2"/>
  <c r="Q4412" i="2"/>
  <c r="Q4413" i="2"/>
  <c r="Q4414" i="2"/>
  <c r="Q4415" i="2"/>
  <c r="Q4416" i="2"/>
  <c r="Q4417" i="2"/>
  <c r="Q4418" i="2"/>
  <c r="Q4419" i="2"/>
  <c r="Q4420" i="2"/>
  <c r="Q4421" i="2"/>
  <c r="Q4422" i="2"/>
  <c r="Q4423" i="2"/>
  <c r="Q4424" i="2"/>
  <c r="Q4425" i="2"/>
  <c r="Q4426" i="2"/>
  <c r="Q4427" i="2"/>
  <c r="Q4428" i="2"/>
  <c r="Q4429" i="2"/>
  <c r="Q4430" i="2"/>
  <c r="Q4431" i="2"/>
  <c r="Q4432" i="2"/>
  <c r="Q4433" i="2"/>
  <c r="Q4434" i="2"/>
  <c r="Q4435" i="2"/>
  <c r="Q4436" i="2"/>
  <c r="Q4437" i="2"/>
  <c r="Q4438" i="2"/>
  <c r="Q4439" i="2"/>
  <c r="Q4440" i="2"/>
  <c r="Q4441" i="2"/>
  <c r="Q4442" i="2"/>
  <c r="Q4443" i="2"/>
  <c r="Q4444" i="2"/>
  <c r="Q4445" i="2"/>
  <c r="Q4446" i="2"/>
  <c r="Q4447" i="2"/>
  <c r="Q4448" i="2"/>
  <c r="Q4449" i="2"/>
  <c r="Q4450" i="2"/>
  <c r="Q4451" i="2"/>
  <c r="Q4452" i="2"/>
  <c r="Q4453" i="2"/>
  <c r="Q4454" i="2"/>
  <c r="Q4455" i="2"/>
  <c r="Q4456" i="2"/>
  <c r="Q4457" i="2"/>
  <c r="Q4458" i="2"/>
  <c r="Q4459" i="2"/>
  <c r="Q4460" i="2"/>
  <c r="Q4461" i="2"/>
  <c r="Q4462" i="2"/>
  <c r="Q4463" i="2"/>
  <c r="Q4464" i="2"/>
  <c r="Q4465" i="2"/>
  <c r="Q4466" i="2"/>
  <c r="Q4467" i="2"/>
  <c r="Q4468" i="2"/>
  <c r="Q4469" i="2"/>
  <c r="Q4470" i="2"/>
  <c r="Q4471" i="2"/>
  <c r="Q4472" i="2"/>
  <c r="Q4473" i="2"/>
  <c r="Q4474" i="2"/>
  <c r="Q4475" i="2"/>
  <c r="Q4476" i="2"/>
  <c r="Q4477" i="2"/>
  <c r="Q4478" i="2"/>
  <c r="Q4479" i="2"/>
  <c r="Q4480" i="2"/>
  <c r="Q4481" i="2"/>
  <c r="Q4482" i="2"/>
  <c r="Q4483" i="2"/>
  <c r="Q4484" i="2"/>
  <c r="Q4485" i="2"/>
  <c r="Q4486" i="2"/>
  <c r="Q4487" i="2"/>
  <c r="Q4488" i="2"/>
  <c r="Q4489" i="2"/>
  <c r="Q4490" i="2"/>
  <c r="Q4491" i="2"/>
  <c r="Q4492" i="2"/>
  <c r="Q4493" i="2"/>
  <c r="Q4494" i="2"/>
  <c r="Q4495" i="2"/>
  <c r="Q4496" i="2"/>
  <c r="Q4497" i="2"/>
  <c r="Q4498" i="2"/>
  <c r="Q4499" i="2"/>
  <c r="Q4500" i="2"/>
  <c r="Q4501" i="2"/>
  <c r="Q4502" i="2"/>
  <c r="Q4503" i="2"/>
  <c r="Q4504" i="2"/>
  <c r="Q4505" i="2"/>
  <c r="Q4506" i="2"/>
  <c r="Q4507" i="2"/>
  <c r="Q4508" i="2"/>
  <c r="Q4509" i="2"/>
  <c r="Q4510" i="2"/>
  <c r="Q4511" i="2"/>
  <c r="Q4512" i="2"/>
  <c r="Q4513" i="2"/>
  <c r="Q4514" i="2"/>
  <c r="Q4515" i="2"/>
  <c r="Q4516" i="2"/>
  <c r="Q4517" i="2"/>
  <c r="Q4518" i="2"/>
  <c r="Q4519" i="2"/>
  <c r="Q4520" i="2"/>
  <c r="Q4521" i="2"/>
  <c r="Q4522" i="2"/>
  <c r="Q4523" i="2"/>
  <c r="Q4524" i="2"/>
  <c r="Q4525" i="2"/>
  <c r="Q4526" i="2"/>
  <c r="Q4527" i="2"/>
  <c r="Q4528" i="2"/>
  <c r="Q4529" i="2"/>
  <c r="Q4530" i="2"/>
  <c r="Q4531" i="2"/>
  <c r="Q4532" i="2"/>
  <c r="Q4533" i="2"/>
  <c r="Q4534" i="2"/>
  <c r="Q4535" i="2"/>
  <c r="Q4536" i="2"/>
  <c r="Q4537" i="2"/>
  <c r="Q4538" i="2"/>
  <c r="Q4539" i="2"/>
  <c r="Q4540" i="2"/>
  <c r="Q4541" i="2"/>
  <c r="Q4542" i="2"/>
  <c r="Q4543" i="2"/>
  <c r="Q4544" i="2"/>
  <c r="Q4545" i="2"/>
  <c r="Q4546" i="2"/>
  <c r="Q4547" i="2"/>
  <c r="Q4548" i="2"/>
  <c r="Q4549" i="2"/>
  <c r="Q4550" i="2"/>
  <c r="Q4551" i="2"/>
  <c r="Q4552" i="2"/>
  <c r="Q4553" i="2"/>
  <c r="Q4554" i="2"/>
  <c r="Q4555" i="2"/>
  <c r="Q4556" i="2"/>
  <c r="Q4557" i="2"/>
  <c r="Q4558" i="2"/>
  <c r="Q4559" i="2"/>
  <c r="Q4560" i="2"/>
  <c r="Q4561" i="2"/>
  <c r="Q4562" i="2"/>
  <c r="Q4563" i="2"/>
  <c r="Q4564" i="2"/>
  <c r="Q4565" i="2"/>
  <c r="Q4566" i="2"/>
  <c r="Q4567" i="2"/>
  <c r="Q4568" i="2"/>
  <c r="Q4569" i="2"/>
  <c r="Q4570" i="2"/>
  <c r="Q4571" i="2"/>
  <c r="Q4572" i="2"/>
  <c r="Q4573" i="2"/>
  <c r="Q4574" i="2"/>
  <c r="Q4575" i="2"/>
  <c r="Q4576" i="2"/>
  <c r="Q4577" i="2"/>
  <c r="Q4578" i="2"/>
  <c r="Q4579" i="2"/>
  <c r="Q4580" i="2"/>
  <c r="Q4581" i="2"/>
  <c r="Q4582" i="2"/>
  <c r="Q4583" i="2"/>
  <c r="Q4584" i="2"/>
  <c r="Q4585" i="2"/>
  <c r="Q4586" i="2"/>
  <c r="Q4587" i="2"/>
  <c r="Q4588" i="2"/>
  <c r="Q4589" i="2"/>
  <c r="Q4590" i="2"/>
  <c r="Q4591" i="2"/>
  <c r="Q4592" i="2"/>
  <c r="Q4593" i="2"/>
  <c r="Q4594" i="2"/>
  <c r="Q4595" i="2"/>
  <c r="Q4596" i="2"/>
  <c r="Q4597" i="2"/>
  <c r="Q4598" i="2"/>
  <c r="Q4599" i="2"/>
  <c r="Q4600" i="2"/>
  <c r="Q4601" i="2"/>
  <c r="Q4602" i="2"/>
  <c r="Q4603" i="2"/>
  <c r="Q4604" i="2"/>
  <c r="Q4605" i="2"/>
  <c r="Q4606" i="2"/>
  <c r="Q4607" i="2"/>
  <c r="Q4608" i="2"/>
  <c r="Q4609" i="2"/>
  <c r="Q4610" i="2"/>
  <c r="Q4611" i="2"/>
  <c r="Q4612" i="2"/>
  <c r="Q4613" i="2"/>
  <c r="Q4614" i="2"/>
  <c r="Q4615" i="2"/>
  <c r="Q4616" i="2"/>
  <c r="Q4617" i="2"/>
  <c r="Q4618" i="2"/>
  <c r="Q4619" i="2"/>
  <c r="Q4620" i="2"/>
  <c r="Q4621" i="2"/>
  <c r="Q4622" i="2"/>
  <c r="Q4623" i="2"/>
  <c r="Q4624" i="2"/>
  <c r="Q4625" i="2"/>
  <c r="Q4626" i="2"/>
  <c r="Q4627" i="2"/>
  <c r="Q4628" i="2"/>
  <c r="Q4629" i="2"/>
  <c r="Q4630" i="2"/>
  <c r="Q4631" i="2"/>
  <c r="Q4632" i="2"/>
  <c r="Q4633" i="2"/>
  <c r="Q4634" i="2"/>
  <c r="Q4635" i="2"/>
  <c r="Q4636" i="2"/>
  <c r="Q4637" i="2"/>
  <c r="Q4638" i="2"/>
  <c r="Q4639" i="2"/>
  <c r="Q4640" i="2"/>
  <c r="Q4641" i="2"/>
  <c r="Q4642" i="2"/>
  <c r="Q4643" i="2"/>
  <c r="Q4644" i="2"/>
  <c r="Q4645" i="2"/>
  <c r="Q4646" i="2"/>
  <c r="Q4647" i="2"/>
  <c r="Q4648" i="2"/>
  <c r="Q4649" i="2"/>
  <c r="Q4650" i="2"/>
  <c r="Q4651" i="2"/>
  <c r="Q4652" i="2"/>
  <c r="Q4653" i="2"/>
  <c r="Q4654" i="2"/>
  <c r="Q4655" i="2"/>
  <c r="Q4656" i="2"/>
  <c r="Q4657" i="2"/>
  <c r="Q4658" i="2"/>
  <c r="Q4659" i="2"/>
  <c r="Q4660" i="2"/>
  <c r="Q4661" i="2"/>
  <c r="Q4662" i="2"/>
  <c r="Q4663" i="2"/>
  <c r="Q4664" i="2"/>
  <c r="Q4665" i="2"/>
  <c r="Q4666" i="2"/>
  <c r="Q4667" i="2"/>
  <c r="Q4668" i="2"/>
  <c r="Q4669" i="2"/>
  <c r="Q4670" i="2"/>
  <c r="Q4671" i="2"/>
  <c r="Q4672" i="2"/>
  <c r="Q4673" i="2"/>
  <c r="Q4674" i="2"/>
  <c r="Q4675" i="2"/>
  <c r="Q4676" i="2"/>
  <c r="Q4677" i="2"/>
  <c r="Q4678" i="2"/>
  <c r="Q4679" i="2"/>
  <c r="Q4680" i="2"/>
  <c r="Q4681" i="2"/>
  <c r="Q4682" i="2"/>
  <c r="Q4683" i="2"/>
  <c r="Q4684" i="2"/>
  <c r="Q4685" i="2"/>
  <c r="Q4686" i="2"/>
  <c r="Q4687" i="2"/>
  <c r="Q4688" i="2"/>
  <c r="Q4689" i="2"/>
  <c r="Q4690" i="2"/>
  <c r="Q4691" i="2"/>
  <c r="Q4692" i="2"/>
  <c r="Q4693" i="2"/>
  <c r="Q4694" i="2"/>
  <c r="Q4695" i="2"/>
  <c r="Q4696" i="2"/>
  <c r="Q4697" i="2"/>
  <c r="Q4698" i="2"/>
  <c r="Q4699" i="2"/>
  <c r="Q4700" i="2"/>
  <c r="Q4701" i="2"/>
  <c r="Q4702" i="2"/>
  <c r="Q4703" i="2"/>
  <c r="Q4704" i="2"/>
  <c r="Q4705" i="2"/>
  <c r="Q4706" i="2"/>
  <c r="Q4707" i="2"/>
  <c r="Q4708" i="2"/>
  <c r="Q4709" i="2"/>
  <c r="Q4710" i="2"/>
  <c r="Q4711" i="2"/>
  <c r="Q4712" i="2"/>
  <c r="Q4713" i="2"/>
  <c r="Q4714" i="2"/>
  <c r="Q4715" i="2"/>
  <c r="Q4716" i="2"/>
  <c r="Q4717" i="2"/>
  <c r="Q4718" i="2"/>
  <c r="Q4719" i="2"/>
  <c r="Q4720" i="2"/>
  <c r="Q4721" i="2"/>
  <c r="Q4722" i="2"/>
  <c r="Q4723" i="2"/>
  <c r="Q4724" i="2"/>
  <c r="Q4725" i="2"/>
  <c r="Q4726" i="2"/>
  <c r="Q4727" i="2"/>
  <c r="Q4728" i="2"/>
  <c r="Q4729" i="2"/>
  <c r="Q4730" i="2"/>
  <c r="Q4731" i="2"/>
  <c r="Q4732" i="2"/>
  <c r="Q4733" i="2"/>
  <c r="Q4734" i="2"/>
  <c r="Q4735" i="2"/>
  <c r="Q4736" i="2"/>
  <c r="Q4737" i="2"/>
  <c r="Q4738" i="2"/>
  <c r="Q4739" i="2"/>
  <c r="Q4740" i="2"/>
  <c r="Q4741" i="2"/>
  <c r="Q4742" i="2"/>
  <c r="Q4743" i="2"/>
  <c r="Q4744" i="2"/>
  <c r="Q4745" i="2"/>
  <c r="Q4746" i="2"/>
  <c r="Q4747" i="2"/>
  <c r="Q4748" i="2"/>
  <c r="Q4749" i="2"/>
  <c r="Q4750" i="2"/>
  <c r="Q4751" i="2"/>
  <c r="Q4752" i="2"/>
  <c r="Q4753" i="2"/>
  <c r="Q4754" i="2"/>
  <c r="Q4755" i="2"/>
  <c r="Q4756" i="2"/>
  <c r="Q4757" i="2"/>
  <c r="Q4758" i="2"/>
  <c r="Q4759" i="2"/>
  <c r="Q4760" i="2"/>
  <c r="Q4761" i="2"/>
  <c r="Q4762" i="2"/>
  <c r="Q4763" i="2"/>
  <c r="Q4764" i="2"/>
  <c r="Q4765" i="2"/>
  <c r="Q4766" i="2"/>
  <c r="Q4767" i="2"/>
  <c r="Q4768" i="2"/>
  <c r="Q4769" i="2"/>
  <c r="Q4770" i="2"/>
  <c r="Q4771" i="2"/>
  <c r="Q4772" i="2"/>
  <c r="Q4773" i="2"/>
  <c r="Q4774" i="2"/>
  <c r="Q4775" i="2"/>
  <c r="Q4776" i="2"/>
  <c r="Q4777" i="2"/>
  <c r="Q4778" i="2"/>
  <c r="Q4779" i="2"/>
  <c r="Q4780" i="2"/>
  <c r="Q4781" i="2"/>
  <c r="Q4782" i="2"/>
  <c r="Q4783" i="2"/>
  <c r="Q4784" i="2"/>
  <c r="Q4785" i="2"/>
  <c r="Q4786" i="2"/>
  <c r="Q4787" i="2"/>
  <c r="Q4788" i="2"/>
  <c r="Q4789" i="2"/>
  <c r="Q4790" i="2"/>
  <c r="Q4791" i="2"/>
  <c r="Q4792" i="2"/>
  <c r="Q4793" i="2"/>
  <c r="Q4794" i="2"/>
  <c r="Q4795" i="2"/>
  <c r="Q4796" i="2"/>
  <c r="Q4797" i="2"/>
  <c r="Q4798" i="2"/>
  <c r="Q4799" i="2"/>
  <c r="Q4800" i="2"/>
  <c r="Q4801" i="2"/>
  <c r="Q4802" i="2"/>
  <c r="Q4803" i="2"/>
  <c r="Q4804" i="2"/>
  <c r="Q4805" i="2"/>
  <c r="Q4806" i="2"/>
  <c r="Q4807" i="2"/>
  <c r="Q4808" i="2"/>
  <c r="Q4809" i="2"/>
  <c r="Q4810" i="2"/>
  <c r="Q4811" i="2"/>
  <c r="Q4812" i="2"/>
  <c r="Q4813" i="2"/>
  <c r="Q4814" i="2"/>
  <c r="Q4815" i="2"/>
  <c r="Q4816" i="2"/>
  <c r="Q4817" i="2"/>
  <c r="Q4818" i="2"/>
  <c r="Q4819" i="2"/>
  <c r="Q4820" i="2"/>
  <c r="Q4821" i="2"/>
  <c r="Q4822" i="2"/>
  <c r="Q4823" i="2"/>
  <c r="Q4824" i="2"/>
  <c r="Q4825" i="2"/>
  <c r="Q4826" i="2"/>
  <c r="Q4827" i="2"/>
  <c r="Q4828" i="2"/>
  <c r="Q4829" i="2"/>
  <c r="Q4830" i="2"/>
  <c r="Q4831" i="2"/>
  <c r="Q4832" i="2"/>
  <c r="Q4833" i="2"/>
  <c r="Q4834" i="2"/>
  <c r="Q4835" i="2"/>
  <c r="Q4836" i="2"/>
  <c r="Q4837" i="2"/>
  <c r="Q4838" i="2"/>
  <c r="Q4839" i="2"/>
  <c r="Q4840" i="2"/>
  <c r="Q4841" i="2"/>
  <c r="Q4842" i="2"/>
  <c r="Q4843" i="2"/>
  <c r="Q4844" i="2"/>
  <c r="Q4845" i="2"/>
  <c r="Q4846" i="2"/>
  <c r="Q4847" i="2"/>
  <c r="Q4848" i="2"/>
  <c r="Q4849" i="2"/>
  <c r="Q4850" i="2"/>
  <c r="Q4851" i="2"/>
  <c r="Q4852" i="2"/>
  <c r="Q4853" i="2"/>
  <c r="Q4854" i="2"/>
  <c r="Q4855" i="2"/>
  <c r="Q4856" i="2"/>
  <c r="Q4857" i="2"/>
  <c r="Q4858" i="2"/>
  <c r="Q4859" i="2"/>
  <c r="Q4860" i="2"/>
  <c r="Q4861" i="2"/>
  <c r="Q4862" i="2"/>
  <c r="Q4863" i="2"/>
  <c r="Q4864" i="2"/>
  <c r="Q4865" i="2"/>
  <c r="Q4866" i="2"/>
  <c r="Q4867" i="2"/>
  <c r="Q4868" i="2"/>
  <c r="Q4869" i="2"/>
  <c r="Q4870" i="2"/>
  <c r="Q4871" i="2"/>
  <c r="Q4872" i="2"/>
  <c r="Q4873" i="2"/>
  <c r="Q4874" i="2"/>
  <c r="Q4875" i="2"/>
  <c r="Q4876" i="2"/>
  <c r="Q4877" i="2"/>
  <c r="Q4878" i="2"/>
  <c r="Q4879" i="2"/>
  <c r="Q4880" i="2"/>
  <c r="Q4881" i="2"/>
  <c r="Q4882" i="2"/>
  <c r="Q4883" i="2"/>
  <c r="Q4884" i="2"/>
  <c r="Q4885" i="2"/>
  <c r="Q4886" i="2"/>
  <c r="Q4887" i="2"/>
  <c r="Q4888" i="2"/>
  <c r="Q4889" i="2"/>
  <c r="Q4890" i="2"/>
  <c r="Q4891" i="2"/>
  <c r="Q4892" i="2"/>
  <c r="Q4893" i="2"/>
  <c r="Q4894" i="2"/>
  <c r="Q4895" i="2"/>
  <c r="Q4896" i="2"/>
  <c r="Q4897" i="2"/>
  <c r="Q4898" i="2"/>
  <c r="Q4899" i="2"/>
  <c r="Q4900" i="2"/>
  <c r="Q4901" i="2"/>
  <c r="Q4902" i="2"/>
  <c r="Q4903" i="2"/>
  <c r="Q4904" i="2"/>
  <c r="Q4905" i="2"/>
  <c r="Q4906" i="2"/>
  <c r="Q4907" i="2"/>
  <c r="Q4908" i="2"/>
  <c r="Q4909" i="2"/>
  <c r="Q4910" i="2"/>
  <c r="Q4911" i="2"/>
  <c r="Q4912" i="2"/>
  <c r="Q4913" i="2"/>
  <c r="Q4914" i="2"/>
  <c r="Q4915" i="2"/>
  <c r="Q4916" i="2"/>
  <c r="Q4917" i="2"/>
  <c r="Q4918" i="2"/>
  <c r="Q4919" i="2"/>
  <c r="Q4920" i="2"/>
  <c r="Q4921" i="2"/>
  <c r="Q4922" i="2"/>
  <c r="Q4923" i="2"/>
  <c r="Q4924" i="2"/>
  <c r="Q4925" i="2"/>
  <c r="Q4926" i="2"/>
  <c r="Q4927" i="2"/>
  <c r="Q4928" i="2"/>
  <c r="Q4929" i="2"/>
  <c r="Q4930" i="2"/>
  <c r="Q4931" i="2"/>
  <c r="Q4932" i="2"/>
  <c r="Q4933" i="2"/>
  <c r="Q4934" i="2"/>
  <c r="Q4935" i="2"/>
  <c r="Q4936" i="2"/>
  <c r="Q4937" i="2"/>
  <c r="Q4938" i="2"/>
  <c r="Q4939" i="2"/>
  <c r="Q4940" i="2"/>
  <c r="Q4941" i="2"/>
  <c r="Q4942" i="2"/>
  <c r="Q4943" i="2"/>
  <c r="Q4944" i="2"/>
  <c r="Q4945" i="2"/>
  <c r="Q4946" i="2"/>
  <c r="Q4947" i="2"/>
  <c r="Q4948" i="2"/>
  <c r="Q4949" i="2"/>
  <c r="Q4950" i="2"/>
  <c r="Q4951" i="2"/>
  <c r="Q4952" i="2"/>
  <c r="Q4953" i="2"/>
  <c r="Q4954" i="2"/>
  <c r="Q4955" i="2"/>
  <c r="Q4956" i="2"/>
  <c r="Q4957" i="2"/>
  <c r="Q4958" i="2"/>
  <c r="Q4959" i="2"/>
  <c r="Q4960" i="2"/>
  <c r="Q4961" i="2"/>
  <c r="Q4962" i="2"/>
  <c r="Q4963" i="2"/>
  <c r="Q4964" i="2"/>
  <c r="Q4965" i="2"/>
  <c r="Q4966" i="2"/>
  <c r="Q4967" i="2"/>
  <c r="Q4968" i="2"/>
  <c r="Q4969" i="2"/>
  <c r="Q4970" i="2"/>
  <c r="Q4971" i="2"/>
  <c r="Q4972" i="2"/>
  <c r="Q4973" i="2"/>
  <c r="Q4974" i="2"/>
  <c r="Q4975" i="2"/>
  <c r="Q4976" i="2"/>
  <c r="Q4977" i="2"/>
  <c r="Q4978" i="2"/>
  <c r="Q4979" i="2"/>
  <c r="Q4980" i="2"/>
  <c r="Q4981" i="2"/>
  <c r="Q4982" i="2"/>
  <c r="Q4983" i="2"/>
  <c r="Q4984" i="2"/>
  <c r="Q4985" i="2"/>
  <c r="Q4986" i="2"/>
  <c r="Q4987" i="2"/>
  <c r="Q4988" i="2"/>
  <c r="Q4989" i="2"/>
  <c r="Q4990" i="2"/>
  <c r="Q4991" i="2"/>
  <c r="Q4992" i="2"/>
  <c r="Q4993" i="2"/>
  <c r="Q4994" i="2"/>
  <c r="Q4995" i="2"/>
  <c r="Q4996" i="2"/>
  <c r="Q4997" i="2"/>
  <c r="Q4998" i="2"/>
  <c r="Q4999" i="2"/>
  <c r="Q5000" i="2"/>
  <c r="Q5001" i="2"/>
  <c r="G17" i="8" l="1"/>
  <c r="G15" i="8"/>
  <c r="G14" i="8"/>
  <c r="G16" i="8"/>
  <c r="C22" i="8"/>
  <c r="D22" i="8"/>
  <c r="F22" i="8"/>
  <c r="H22" i="8"/>
  <c r="G13" i="8" l="1"/>
  <c r="G12" i="8" s="1"/>
</calcChain>
</file>

<file path=xl/sharedStrings.xml><?xml version="1.0" encoding="utf-8"?>
<sst xmlns="http://schemas.openxmlformats.org/spreadsheetml/2006/main" count="159" uniqueCount="112">
  <si>
    <t>Information and Instructions</t>
  </si>
  <si>
    <t>Tabs</t>
  </si>
  <si>
    <t>Description</t>
  </si>
  <si>
    <t>Service Line Inventory Template</t>
  </si>
  <si>
    <t>To be filled out with service line information</t>
  </si>
  <si>
    <t>Inventory Summary Form</t>
  </si>
  <si>
    <t>Summary of data from Service Line Inventory Worksheet</t>
  </si>
  <si>
    <t>Public-side Service Line Information Keys</t>
  </si>
  <si>
    <t>Lead Gooseneck, Pigtail or Connector Currently Present?</t>
  </si>
  <si>
    <t>Current Public Side SL Material</t>
  </si>
  <si>
    <t>Was Public SL Material Ever Previously Lead?</t>
  </si>
  <si>
    <t>Public SL Material Verification Method</t>
  </si>
  <si>
    <t>Public SL Size</t>
  </si>
  <si>
    <t>Customer SL Material</t>
  </si>
  <si>
    <t>Yes</t>
  </si>
  <si>
    <t>Lead including lead-lined galvanized</t>
  </si>
  <si>
    <t>Records</t>
  </si>
  <si>
    <t>No</t>
  </si>
  <si>
    <t>Copper</t>
  </si>
  <si>
    <t>Field Inspection</t>
  </si>
  <si>
    <r>
      <t xml:space="preserve">1" &lt; SL </t>
    </r>
    <r>
      <rPr>
        <sz val="10"/>
        <color theme="1"/>
        <rFont val="Calibri"/>
        <family val="2"/>
      </rPr>
      <t>≤</t>
    </r>
    <r>
      <rPr>
        <sz val="10"/>
        <color theme="1"/>
        <rFont val="Arial"/>
        <family val="2"/>
      </rPr>
      <t xml:space="preserve"> 1.5"</t>
    </r>
  </si>
  <si>
    <t>Unknown</t>
  </si>
  <si>
    <t>Galvanized</t>
  </si>
  <si>
    <t>Excavation</t>
  </si>
  <si>
    <r>
      <t xml:space="preserve">1.5" &lt; SL </t>
    </r>
    <r>
      <rPr>
        <sz val="10"/>
        <color theme="1"/>
        <rFont val="Calibri"/>
        <family val="2"/>
      </rPr>
      <t>≤</t>
    </r>
    <r>
      <rPr>
        <sz val="10"/>
        <color theme="1"/>
        <rFont val="Arial"/>
        <family val="2"/>
      </rPr>
      <t xml:space="preserve"> 2"</t>
    </r>
  </si>
  <si>
    <t>Plastic</t>
  </si>
  <si>
    <t>larger than 2"</t>
  </si>
  <si>
    <t>Known Other</t>
  </si>
  <si>
    <t>Statistical Analysis/Predictive Model</t>
  </si>
  <si>
    <t>unknown</t>
  </si>
  <si>
    <t>Unknown but could be lead</t>
  </si>
  <si>
    <t>Not Verified</t>
  </si>
  <si>
    <t>Unknown but unlikely lead</t>
  </si>
  <si>
    <t>Customer Side Service Line Information Keys</t>
  </si>
  <si>
    <t>Customer SL Material Verification Method</t>
  </si>
  <si>
    <t>Lead Solder Present?</t>
  </si>
  <si>
    <t>Building Type</t>
  </si>
  <si>
    <t>Customer SL Size</t>
  </si>
  <si>
    <t>Single Family</t>
  </si>
  <si>
    <t>Multi Family</t>
  </si>
  <si>
    <t>School or Childcare</t>
  </si>
  <si>
    <t>Business</t>
  </si>
  <si>
    <t>Entire Service Line Inventory Categories</t>
  </si>
  <si>
    <t>SL Category</t>
  </si>
  <si>
    <t>Lead</t>
  </si>
  <si>
    <t>GSLRR</t>
  </si>
  <si>
    <t>Non-Lead</t>
  </si>
  <si>
    <t>Unknown - Lead Status Unknown</t>
  </si>
  <si>
    <t>Street Address</t>
  </si>
  <si>
    <t>Town</t>
  </si>
  <si>
    <t>Current Public Side SL Material ⓘ</t>
  </si>
  <si>
    <t>Public SL Material Verification Method ⓘ</t>
  </si>
  <si>
    <t>Public SL Installation or Replacement Date</t>
  </si>
  <si>
    <t>Customer SL Material ⓘ</t>
  </si>
  <si>
    <t>Customer SL Material Verification Method ⓘ</t>
  </si>
  <si>
    <t>Customer SL Installation or Replacement Date</t>
  </si>
  <si>
    <t>SL Category ⓘ</t>
  </si>
  <si>
    <t>Note</t>
  </si>
  <si>
    <t>Summary of Lead Service Line Inventory</t>
  </si>
  <si>
    <t>I. System Information</t>
  </si>
  <si>
    <t>Water System Name</t>
  </si>
  <si>
    <t>PWS ID Number</t>
  </si>
  <si>
    <t>Contact Name</t>
  </si>
  <si>
    <t>Contact Phone Number</t>
  </si>
  <si>
    <t>Contact Email Address</t>
  </si>
  <si>
    <t>III. Summary of Inventory</t>
  </si>
  <si>
    <t>Total Number of Service Lines in the Distribution System</t>
  </si>
  <si>
    <t>Total Number of Identified Service Lines</t>
  </si>
  <si>
    <t>Total Number of Lead Service Lines</t>
  </si>
  <si>
    <t>Total Number of GSLRR</t>
  </si>
  <si>
    <t>Total Number of Non-LSL</t>
  </si>
  <si>
    <t>Total Number of Unknown Service Lines</t>
  </si>
  <si>
    <t>Service Lines</t>
  </si>
  <si>
    <t>GSL or GSLRR</t>
  </si>
  <si>
    <t>PWS - Side Service Lines</t>
  </si>
  <si>
    <t>GSL</t>
  </si>
  <si>
    <t>Customer - Side Service Lines</t>
  </si>
  <si>
    <t>Service Line Identification Methods</t>
  </si>
  <si>
    <t>Identification Methods</t>
  </si>
  <si>
    <t>PWS- Side SLs</t>
  </si>
  <si>
    <t>Customer-Side SLs</t>
  </si>
  <si>
    <t>Historical Records</t>
  </si>
  <si>
    <t>IV. Inventory Availability - The inventory must be available to public</t>
  </si>
  <si>
    <r>
      <rPr>
        <b/>
        <sz val="11"/>
        <color theme="1"/>
        <rFont val="Arial"/>
        <family val="2"/>
      </rPr>
      <t>If 50,000 customers or greater:</t>
    </r>
    <r>
      <rPr>
        <sz val="11"/>
        <color theme="1"/>
        <rFont val="Arial"/>
        <family val="2"/>
      </rPr>
      <t xml:space="preserve"> Posting the inventory online water system's website.</t>
    </r>
  </si>
  <si>
    <t>Address:</t>
  </si>
  <si>
    <r>
      <rPr>
        <b/>
        <sz val="11"/>
        <color theme="1"/>
        <rFont val="Arial"/>
        <family val="2"/>
      </rPr>
      <t>If under 50,000 customers:</t>
    </r>
    <r>
      <rPr>
        <sz val="11"/>
        <color theme="1"/>
        <rFont val="Arial"/>
        <family val="2"/>
      </rPr>
      <t xml:space="preserve"> Explain how to access the inventory</t>
    </r>
  </si>
  <si>
    <t>V. Certifications</t>
  </si>
  <si>
    <t>By submitting this form, I have verified and certify the information listed in this form is true and accurate to the best of my knowledge and belief.</t>
  </si>
  <si>
    <t>_____________________________________</t>
  </si>
  <si>
    <t>_______</t>
  </si>
  <si>
    <t xml:space="preserve"> Name</t>
  </si>
  <si>
    <t>Title</t>
  </si>
  <si>
    <t xml:space="preserve"> Date</t>
  </si>
  <si>
    <t>Sequential Sampling</t>
  </si>
  <si>
    <t>Upto 1"</t>
  </si>
  <si>
    <t>Zip Code</t>
  </si>
  <si>
    <t>Lead Service Line Inventory Template Workbook</t>
  </si>
  <si>
    <t>Inventory Summary Workbook</t>
  </si>
  <si>
    <t>• Do not fill out Section III, "Summary of Inventory." The section will be automatically filled based on information provided in the LSL Template workbook.</t>
  </si>
  <si>
    <t>• The Service Line Inventory Template is to be filled out with one row for each service line.</t>
  </si>
  <si>
    <t>• Columns with headings in blue are required or mandatory entries to be considered complete.</t>
  </si>
  <si>
    <t>• Headers with an ⓘ symbol will display additional information if clicked on.</t>
  </si>
  <si>
    <t>• The options for all drop down response columns are listed below.</t>
  </si>
  <si>
    <t>Other including Multiuse</t>
  </si>
  <si>
    <t>Other</t>
  </si>
  <si>
    <t>NA</t>
  </si>
  <si>
    <t>Customer Identification with Photo or Other Verification</t>
  </si>
  <si>
    <t>Customer Identification with Photo or other Verification</t>
  </si>
  <si>
    <t>II. Contact Information for Owner / Licensed Operator of Record Completing the Form</t>
  </si>
  <si>
    <t>POU or POE Treatment Present?</t>
  </si>
  <si>
    <t>POU or POE Treatment Present? ⓘ</t>
  </si>
  <si>
    <r>
      <rPr>
        <b/>
        <sz val="12"/>
        <color rgb="FFFF0000"/>
        <rFont val="Arial"/>
        <family val="2"/>
      </rPr>
      <t>Name your inventory as LSLI_NYPWSID#. For example:</t>
    </r>
    <r>
      <rPr>
        <b/>
        <sz val="10"/>
        <color rgb="FFFF0000"/>
        <rFont val="Arial"/>
        <family val="2"/>
      </rPr>
      <t xml:space="preserve">
</t>
    </r>
    <r>
      <rPr>
        <b/>
        <sz val="12"/>
        <color rgb="FFFF0000"/>
        <rFont val="Arial"/>
        <family val="2"/>
      </rPr>
      <t>LSLI_NY1234567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</si>
</sst>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9C0006"/>
      <name val="Calibri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</fills>
  <borders count="5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theme="0" tint="-0.499984740745262"/>
      </right>
      <top style="medium">
        <color auto="1"/>
      </top>
      <bottom style="medium">
        <color auto="1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theme="0" tint="-0.499984740745262"/>
      </right>
      <top style="medium">
        <color auto="1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auto="1"/>
      </top>
      <bottom/>
      <diagonal/>
    </border>
    <border>
      <left style="medium">
        <color auto="1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auto="1"/>
      </left>
      <right style="medium">
        <color theme="0" tint="-0.499984740745262"/>
      </right>
      <top/>
      <bottom style="medium">
        <color auto="1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auto="1"/>
      </left>
      <right style="medium">
        <color theme="0" tint="-0.499984740745262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/>
      <top style="double">
        <color indexed="64"/>
      </top>
      <bottom/>
      <diagonal/>
    </border>
    <border>
      <left/>
      <right style="thin">
        <color theme="0" tint="-0.499984740745262"/>
      </right>
      <top style="double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rgb="FFC00000"/>
      </left>
      <right style="thin">
        <color auto="1"/>
      </right>
      <top style="thin">
        <color rgb="FFC00000"/>
      </top>
      <bottom/>
      <diagonal/>
    </border>
    <border>
      <left style="thin">
        <color auto="1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thin">
        <color rgb="FFC00000"/>
      </left>
      <right style="thin">
        <color auto="1"/>
      </right>
      <top/>
      <bottom/>
      <diagonal/>
    </border>
    <border>
      <left/>
      <right style="thin">
        <color rgb="FFC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/>
      <diagonal/>
    </border>
    <border>
      <left style="thin">
        <color auto="1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</borders>
  <cellStyleXfs count="2">
    <xf numFmtId="0" fontId="0" fillId="0" borderId="0"/>
    <xf numFmtId="0" fontId="10" fillId="6" borderId="0" applyNumberFormat="0" applyBorder="0" applyAlignment="0" applyProtection="0"/>
  </cellStyleXfs>
  <cellXfs count="19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4" xfId="0" applyFont="1" applyBorder="1"/>
    <xf numFmtId="0" fontId="1" fillId="3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1" fillId="0" borderId="15" xfId="0" applyFont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0" fontId="6" fillId="0" borderId="0" xfId="0" applyFont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3" fillId="0" borderId="0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Fill="1" applyBorder="1" applyAlignment="1">
      <alignment horizontal="left" indent="2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" fillId="3" borderId="19" xfId="0" applyFont="1" applyFill="1" applyBorder="1" applyAlignment="1">
      <alignment horizontal="center" vertical="center"/>
    </xf>
    <xf numFmtId="0" fontId="5" fillId="0" borderId="0" xfId="0" applyFont="1" applyAlignment="1"/>
    <xf numFmtId="0" fontId="6" fillId="0" borderId="0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/>
    <xf numFmtId="0" fontId="11" fillId="0" borderId="0" xfId="0" applyFont="1"/>
    <xf numFmtId="0" fontId="5" fillId="0" borderId="0" xfId="0" applyFont="1" applyFill="1"/>
    <xf numFmtId="1" fontId="3" fillId="0" borderId="0" xfId="0" applyNumberFormat="1" applyFont="1" applyFill="1"/>
    <xf numFmtId="1" fontId="3" fillId="0" borderId="25" xfId="0" applyNumberFormat="1" applyFont="1" applyFill="1" applyBorder="1" applyAlignment="1">
      <alignment vertical="center" wrapText="1"/>
    </xf>
    <xf numFmtId="1" fontId="3" fillId="0" borderId="23" xfId="0" applyNumberFormat="1" applyFont="1" applyFill="1" applyBorder="1" applyAlignment="1">
      <alignment horizontal="left" vertical="center" wrapText="1"/>
    </xf>
    <xf numFmtId="1" fontId="3" fillId="0" borderId="18" xfId="0" applyNumberFormat="1" applyFont="1" applyFill="1" applyBorder="1" applyAlignment="1" applyProtection="1">
      <alignment horizontal="right" vertical="center" wrapText="1"/>
      <protection hidden="1"/>
    </xf>
    <xf numFmtId="1" fontId="3" fillId="0" borderId="22" xfId="0" applyNumberFormat="1" applyFont="1" applyFill="1" applyBorder="1" applyAlignment="1" applyProtection="1">
      <alignment horizontal="right" vertical="center" wrapText="1"/>
      <protection hidden="1"/>
    </xf>
    <xf numFmtId="1" fontId="3" fillId="0" borderId="24" xfId="0" applyNumberFormat="1" applyFont="1" applyFill="1" applyBorder="1" applyAlignment="1" applyProtection="1">
      <alignment horizontal="right" vertical="center" wrapText="1"/>
      <protection hidden="1"/>
    </xf>
    <xf numFmtId="0" fontId="1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3" fillId="0" borderId="0" xfId="0" applyFont="1" applyAlignment="1">
      <alignment horizontal="left" indent="2"/>
    </xf>
    <xf numFmtId="0" fontId="1" fillId="0" borderId="0" xfId="0" applyFont="1" applyAlignment="1">
      <alignment horizontal="left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>
      <alignment horizontal="left" vertical="center"/>
    </xf>
    <xf numFmtId="0" fontId="14" fillId="0" borderId="0" xfId="1" applyFont="1" applyFill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Fill="1" applyAlignment="1" applyProtection="1">
      <alignment horizontal="left" vertical="center"/>
      <protection hidden="1"/>
    </xf>
    <xf numFmtId="0" fontId="14" fillId="0" borderId="0" xfId="1" applyFont="1" applyFill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3" fillId="0" borderId="26" xfId="0" applyFont="1" applyFill="1" applyBorder="1" applyAlignment="1">
      <alignment horizontal="left"/>
    </xf>
    <xf numFmtId="0" fontId="3" fillId="4" borderId="30" xfId="0" applyFont="1" applyFill="1" applyBorder="1" applyAlignment="1">
      <alignment horizontal="left"/>
    </xf>
    <xf numFmtId="0" fontId="3" fillId="0" borderId="32" xfId="0" applyFont="1" applyBorder="1"/>
    <xf numFmtId="0" fontId="3" fillId="0" borderId="33" xfId="0" applyFont="1" applyBorder="1"/>
    <xf numFmtId="1" fontId="3" fillId="0" borderId="45" xfId="0" applyNumberFormat="1" applyFont="1" applyFill="1" applyBorder="1" applyAlignment="1" applyProtection="1">
      <alignment horizontal="right" vertical="center" wrapText="1"/>
      <protection hidden="1"/>
    </xf>
    <xf numFmtId="1" fontId="3" fillId="0" borderId="46" xfId="0" applyNumberFormat="1" applyFont="1" applyFill="1" applyBorder="1" applyAlignment="1" applyProtection="1">
      <alignment horizontal="right" vertical="center" wrapText="1"/>
      <protection hidden="1"/>
    </xf>
    <xf numFmtId="1" fontId="3" fillId="0" borderId="47" xfId="0" applyNumberFormat="1" applyFont="1" applyFill="1" applyBorder="1" applyAlignment="1">
      <alignment vertical="center" wrapText="1"/>
    </xf>
    <xf numFmtId="0" fontId="7" fillId="0" borderId="55" xfId="0" applyFont="1" applyBorder="1" applyAlignment="1">
      <alignment horizontal="left" wrapText="1"/>
    </xf>
    <xf numFmtId="0" fontId="7" fillId="0" borderId="36" xfId="0" applyFont="1" applyBorder="1" applyAlignment="1">
      <alignment horizontal="left" wrapText="1"/>
    </xf>
    <xf numFmtId="0" fontId="3" fillId="0" borderId="36" xfId="0" applyFont="1" applyBorder="1" applyProtection="1">
      <protection locked="0"/>
    </xf>
    <xf numFmtId="0" fontId="3" fillId="0" borderId="55" xfId="0" applyFont="1" applyBorder="1" applyAlignment="1">
      <alignment horizontal="left" indent="1"/>
    </xf>
    <xf numFmtId="0" fontId="3" fillId="0" borderId="36" xfId="0" applyFont="1" applyBorder="1" applyAlignment="1">
      <alignment horizontal="center"/>
    </xf>
    <xf numFmtId="0" fontId="3" fillId="0" borderId="56" xfId="0" applyFont="1" applyBorder="1"/>
    <xf numFmtId="0" fontId="3" fillId="0" borderId="32" xfId="0" applyFont="1" applyBorder="1" applyAlignment="1">
      <alignment horizontal="center"/>
    </xf>
    <xf numFmtId="0" fontId="8" fillId="3" borderId="3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5" fillId="0" borderId="0" xfId="0" applyFont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indent="2"/>
    </xf>
    <xf numFmtId="0" fontId="6" fillId="0" borderId="2" xfId="0" applyFont="1" applyBorder="1" applyAlignment="1">
      <alignment horizontal="center"/>
    </xf>
    <xf numFmtId="0" fontId="4" fillId="2" borderId="6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16" fillId="0" borderId="0" xfId="0" applyFont="1" applyAlignment="1">
      <alignment horizontal="left" vertical="center" wrapText="1"/>
    </xf>
    <xf numFmtId="0" fontId="3" fillId="0" borderId="26" xfId="0" applyFont="1" applyBorder="1" applyAlignment="1">
      <alignment horizontal="left" wrapText="1"/>
    </xf>
    <xf numFmtId="0" fontId="3" fillId="0" borderId="34" xfId="0" applyFont="1" applyBorder="1" applyAlignment="1">
      <alignment horizontal="left" wrapText="1"/>
    </xf>
    <xf numFmtId="0" fontId="3" fillId="0" borderId="34" xfId="0" applyFont="1" applyBorder="1" applyAlignment="1" applyProtection="1">
      <alignment horizontal="left" vertical="center"/>
      <protection locked="0"/>
    </xf>
    <xf numFmtId="0" fontId="3" fillId="0" borderId="52" xfId="0" applyFont="1" applyBorder="1" applyAlignment="1" applyProtection="1">
      <alignment horizontal="left" vertical="center"/>
      <protection locked="0"/>
    </xf>
    <xf numFmtId="0" fontId="3" fillId="4" borderId="30" xfId="0" applyFont="1" applyFill="1" applyBorder="1" applyAlignment="1">
      <alignment horizontal="left" vertical="center" wrapText="1"/>
    </xf>
    <xf numFmtId="0" fontId="3" fillId="4" borderId="37" xfId="0" applyFont="1" applyFill="1" applyBorder="1" applyAlignment="1">
      <alignment horizontal="left" vertical="center" wrapText="1"/>
    </xf>
    <xf numFmtId="0" fontId="3" fillId="4" borderId="37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7" fillId="0" borderId="55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36" xfId="0" applyFont="1" applyBorder="1" applyAlignment="1">
      <alignment horizontal="left" wrapText="1"/>
    </xf>
    <xf numFmtId="0" fontId="3" fillId="0" borderId="17" xfId="0" applyFont="1" applyFill="1" applyBorder="1" applyAlignment="1">
      <alignment horizontal="left" indent="1"/>
    </xf>
    <xf numFmtId="0" fontId="3" fillId="0" borderId="17" xfId="0" applyFont="1" applyFill="1" applyBorder="1" applyAlignment="1" applyProtection="1">
      <alignment horizontal="right" indent="1"/>
      <protection hidden="1"/>
    </xf>
    <xf numFmtId="0" fontId="3" fillId="0" borderId="16" xfId="0" applyFont="1" applyFill="1" applyBorder="1" applyAlignment="1" applyProtection="1">
      <alignment horizontal="right" indent="1"/>
      <protection hidden="1"/>
    </xf>
    <xf numFmtId="0" fontId="3" fillId="0" borderId="0" xfId="0" applyFont="1" applyFill="1" applyBorder="1" applyAlignment="1" applyProtection="1">
      <alignment horizontal="right" indent="1"/>
      <protection hidden="1"/>
    </xf>
    <xf numFmtId="0" fontId="3" fillId="0" borderId="21" xfId="0" applyFont="1" applyFill="1" applyBorder="1" applyAlignment="1" applyProtection="1">
      <alignment horizontal="right" indent="1"/>
      <protection hidden="1"/>
    </xf>
    <xf numFmtId="0" fontId="3" fillId="4" borderId="20" xfId="0" applyFont="1" applyFill="1" applyBorder="1" applyAlignment="1">
      <alignment horizontal="left" indent="1"/>
    </xf>
    <xf numFmtId="0" fontId="3" fillId="4" borderId="20" xfId="0" applyFont="1" applyFill="1" applyBorder="1" applyAlignment="1" applyProtection="1">
      <alignment horizontal="right" indent="1"/>
      <protection hidden="1"/>
    </xf>
    <xf numFmtId="0" fontId="3" fillId="4" borderId="50" xfId="0" applyFont="1" applyFill="1" applyBorder="1" applyAlignment="1" applyProtection="1">
      <alignment horizontal="right" indent="1"/>
      <protection hidden="1"/>
    </xf>
    <xf numFmtId="0" fontId="3" fillId="4" borderId="51" xfId="0" applyFont="1" applyFill="1" applyBorder="1" applyAlignment="1" applyProtection="1">
      <alignment horizontal="right" indent="1"/>
      <protection hidden="1"/>
    </xf>
    <xf numFmtId="0" fontId="3" fillId="4" borderId="48" xfId="0" applyFont="1" applyFill="1" applyBorder="1" applyAlignment="1" applyProtection="1">
      <alignment horizontal="right" indent="1"/>
      <protection hidden="1"/>
    </xf>
    <xf numFmtId="0" fontId="3" fillId="0" borderId="17" xfId="0" applyFont="1" applyFill="1" applyBorder="1" applyAlignment="1">
      <alignment horizontal="left" wrapText="1" indent="1"/>
    </xf>
    <xf numFmtId="0" fontId="3" fillId="4" borderId="17" xfId="0" applyFont="1" applyFill="1" applyBorder="1" applyAlignment="1">
      <alignment horizontal="left" indent="1"/>
    </xf>
    <xf numFmtId="0" fontId="3" fillId="4" borderId="17" xfId="0" applyFont="1" applyFill="1" applyBorder="1" applyAlignment="1" applyProtection="1">
      <alignment horizontal="right" indent="1"/>
      <protection hidden="1"/>
    </xf>
    <xf numFmtId="0" fontId="3" fillId="4" borderId="16" xfId="0" applyFont="1" applyFill="1" applyBorder="1" applyAlignment="1" applyProtection="1">
      <alignment horizontal="right" indent="1"/>
      <protection hidden="1"/>
    </xf>
    <xf numFmtId="0" fontId="3" fillId="4" borderId="0" xfId="0" applyFont="1" applyFill="1" applyBorder="1" applyAlignment="1" applyProtection="1">
      <alignment horizontal="right" indent="1"/>
      <protection hidden="1"/>
    </xf>
    <xf numFmtId="0" fontId="3" fillId="4" borderId="21" xfId="0" applyFont="1" applyFill="1" applyBorder="1" applyAlignment="1" applyProtection="1">
      <alignment horizontal="right" indent="1"/>
      <protection hidden="1"/>
    </xf>
    <xf numFmtId="0" fontId="3" fillId="0" borderId="17" xfId="0" applyFont="1" applyBorder="1" applyAlignment="1">
      <alignment horizontal="left" indent="1"/>
    </xf>
    <xf numFmtId="0" fontId="3" fillId="0" borderId="17" xfId="0" applyFont="1" applyBorder="1" applyAlignment="1" applyProtection="1">
      <alignment horizontal="right" indent="1"/>
      <protection hidden="1"/>
    </xf>
    <xf numFmtId="0" fontId="3" fillId="0" borderId="16" xfId="0" applyFont="1" applyBorder="1" applyAlignment="1" applyProtection="1">
      <alignment horizontal="right" indent="1"/>
      <protection hidden="1"/>
    </xf>
    <xf numFmtId="0" fontId="3" fillId="0" borderId="0" xfId="0" applyFont="1" applyBorder="1" applyAlignment="1" applyProtection="1">
      <alignment horizontal="right" indent="1"/>
      <protection hidden="1"/>
    </xf>
    <xf numFmtId="0" fontId="3" fillId="0" borderId="21" xfId="0" applyFont="1" applyBorder="1" applyAlignment="1" applyProtection="1">
      <alignment horizontal="right" indent="1"/>
      <protection hidden="1"/>
    </xf>
    <xf numFmtId="0" fontId="3" fillId="4" borderId="16" xfId="0" applyFont="1" applyFill="1" applyBorder="1" applyAlignment="1">
      <alignment horizontal="left" indent="1"/>
    </xf>
    <xf numFmtId="0" fontId="3" fillId="4" borderId="0" xfId="0" applyFont="1" applyFill="1" applyBorder="1" applyAlignment="1">
      <alignment horizontal="left" indent="1"/>
    </xf>
    <xf numFmtId="0" fontId="3" fillId="4" borderId="21" xfId="0" applyFont="1" applyFill="1" applyBorder="1" applyAlignment="1">
      <alignment horizontal="left" indent="1"/>
    </xf>
    <xf numFmtId="0" fontId="9" fillId="0" borderId="44" xfId="0" applyFont="1" applyFill="1" applyBorder="1" applyAlignment="1">
      <alignment horizontal="left" vertical="center" wrapText="1" indent="1"/>
    </xf>
    <xf numFmtId="0" fontId="9" fillId="0" borderId="45" xfId="0" applyFont="1" applyFill="1" applyBorder="1" applyAlignment="1">
      <alignment horizontal="left" vertical="center" wrapText="1" indent="1"/>
    </xf>
    <xf numFmtId="1" fontId="3" fillId="0" borderId="46" xfId="0" applyNumberFormat="1" applyFont="1" applyFill="1" applyBorder="1" applyAlignment="1" applyProtection="1">
      <alignment horizontal="right" vertical="center"/>
      <protection hidden="1"/>
    </xf>
    <xf numFmtId="1" fontId="3" fillId="0" borderId="47" xfId="0" applyNumberFormat="1" applyFont="1" applyFill="1" applyBorder="1" applyAlignment="1" applyProtection="1">
      <alignment horizontal="right" vertical="center"/>
      <protection hidden="1"/>
    </xf>
    <xf numFmtId="1" fontId="3" fillId="0" borderId="48" xfId="0" applyNumberFormat="1" applyFont="1" applyFill="1" applyBorder="1" applyAlignment="1" applyProtection="1">
      <alignment horizontal="right" vertical="center"/>
      <protection hidden="1"/>
    </xf>
    <xf numFmtId="0" fontId="8" fillId="5" borderId="39" xfId="0" applyFont="1" applyFill="1" applyBorder="1" applyAlignment="1">
      <alignment horizontal="center"/>
    </xf>
    <xf numFmtId="0" fontId="8" fillId="5" borderId="39" xfId="0" applyFont="1" applyFill="1" applyBorder="1" applyAlignment="1">
      <alignment horizontal="center" wrapText="1"/>
    </xf>
    <xf numFmtId="0" fontId="8" fillId="5" borderId="40" xfId="0" applyFont="1" applyFill="1" applyBorder="1" applyAlignment="1">
      <alignment horizontal="center" wrapText="1"/>
    </xf>
    <xf numFmtId="0" fontId="8" fillId="5" borderId="49" xfId="0" applyFont="1" applyFill="1" applyBorder="1" applyAlignment="1">
      <alignment horizontal="center" wrapText="1"/>
    </xf>
    <xf numFmtId="0" fontId="8" fillId="5" borderId="41" xfId="0" applyFont="1" applyFill="1" applyBorder="1" applyAlignment="1">
      <alignment horizontal="center" wrapText="1"/>
    </xf>
    <xf numFmtId="0" fontId="9" fillId="0" borderId="42" xfId="0" applyFont="1" applyFill="1" applyBorder="1" applyAlignment="1">
      <alignment horizontal="left" vertical="center" wrapText="1" indent="1"/>
    </xf>
    <xf numFmtId="0" fontId="9" fillId="0" borderId="18" xfId="0" applyFont="1" applyFill="1" applyBorder="1" applyAlignment="1">
      <alignment horizontal="left" vertical="center" wrapText="1" indent="1"/>
    </xf>
    <xf numFmtId="1" fontId="3" fillId="0" borderId="22" xfId="0" applyNumberFormat="1" applyFont="1" applyFill="1" applyBorder="1" applyAlignment="1" applyProtection="1">
      <alignment horizontal="right" vertical="center"/>
      <protection hidden="1"/>
    </xf>
    <xf numFmtId="1" fontId="3" fillId="0" borderId="23" xfId="0" applyNumberFormat="1" applyFont="1" applyFill="1" applyBorder="1" applyAlignment="1" applyProtection="1">
      <alignment horizontal="right" vertical="center"/>
      <protection hidden="1"/>
    </xf>
    <xf numFmtId="1" fontId="3" fillId="0" borderId="43" xfId="0" applyNumberFormat="1" applyFont="1" applyFill="1" applyBorder="1" applyAlignment="1" applyProtection="1">
      <alignment horizontal="right" vertical="center"/>
      <protection hidden="1"/>
    </xf>
    <xf numFmtId="1" fontId="3" fillId="0" borderId="24" xfId="0" applyNumberFormat="1" applyFont="1" applyFill="1" applyBorder="1" applyAlignment="1" applyProtection="1">
      <alignment horizontal="right" vertical="center"/>
      <protection hidden="1"/>
    </xf>
    <xf numFmtId="1" fontId="3" fillId="0" borderId="25" xfId="0" applyNumberFormat="1" applyFont="1" applyFill="1" applyBorder="1" applyAlignment="1" applyProtection="1">
      <alignment horizontal="right" vertical="center"/>
      <protection hidden="1"/>
    </xf>
    <xf numFmtId="1" fontId="3" fillId="0" borderId="21" xfId="0" applyNumberFormat="1" applyFont="1" applyFill="1" applyBorder="1" applyAlignment="1" applyProtection="1">
      <alignment horizontal="right" vertical="center"/>
      <protection hidden="1"/>
    </xf>
    <xf numFmtId="0" fontId="3" fillId="0" borderId="20" xfId="0" applyFont="1" applyFill="1" applyBorder="1" applyAlignment="1">
      <alignment horizontal="left" indent="4"/>
    </xf>
    <xf numFmtId="0" fontId="3" fillId="0" borderId="20" xfId="0" applyFont="1" applyFill="1" applyBorder="1" applyAlignment="1">
      <alignment horizontal="left" indent="2"/>
    </xf>
    <xf numFmtId="0" fontId="3" fillId="0" borderId="38" xfId="0" applyFont="1" applyFill="1" applyBorder="1" applyAlignment="1" applyProtection="1">
      <alignment horizontal="right" indent="1"/>
      <protection hidden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1" fontId="3" fillId="0" borderId="17" xfId="0" applyNumberFormat="1" applyFont="1" applyFill="1" applyBorder="1" applyAlignment="1" applyProtection="1">
      <alignment horizontal="right" indent="1"/>
      <protection hidden="1"/>
    </xf>
    <xf numFmtId="0" fontId="3" fillId="0" borderId="17" xfId="0" applyFont="1" applyFill="1" applyBorder="1" applyAlignment="1">
      <alignment horizontal="left" indent="4"/>
    </xf>
    <xf numFmtId="0" fontId="3" fillId="0" borderId="55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3" fillId="0" borderId="26" xfId="0" applyFont="1" applyBorder="1" applyAlignment="1">
      <alignment horizontal="left" indent="1"/>
    </xf>
    <xf numFmtId="0" fontId="3" fillId="0" borderId="34" xfId="0" applyFont="1" applyBorder="1" applyAlignment="1">
      <alignment horizontal="left" indent="1"/>
    </xf>
    <xf numFmtId="0" fontId="3" fillId="4" borderId="35" xfId="0" applyFont="1" applyFill="1" applyBorder="1" applyAlignment="1">
      <alignment horizontal="left" indent="1"/>
    </xf>
    <xf numFmtId="0" fontId="3" fillId="0" borderId="30" xfId="0" applyFont="1" applyBorder="1" applyAlignment="1">
      <alignment horizontal="left" indent="1"/>
    </xf>
    <xf numFmtId="0" fontId="3" fillId="0" borderId="37" xfId="0" applyFont="1" applyBorder="1" applyAlignment="1">
      <alignment horizontal="left" indent="1"/>
    </xf>
    <xf numFmtId="0" fontId="3" fillId="0" borderId="39" xfId="0" applyFont="1" applyFill="1" applyBorder="1" applyAlignment="1">
      <alignment horizontal="left" indent="1"/>
    </xf>
    <xf numFmtId="1" fontId="3" fillId="0" borderId="39" xfId="0" applyNumberFormat="1" applyFont="1" applyFill="1" applyBorder="1" applyAlignment="1" applyProtection="1">
      <alignment horizontal="right" indent="1"/>
      <protection hidden="1"/>
    </xf>
    <xf numFmtId="0" fontId="3" fillId="0" borderId="27" xfId="0" applyFont="1" applyFill="1" applyBorder="1" applyAlignment="1" applyProtection="1">
      <alignment horizontal="left"/>
      <protection locked="0"/>
    </xf>
    <xf numFmtId="0" fontId="3" fillId="0" borderId="28" xfId="0" applyFont="1" applyFill="1" applyBorder="1" applyAlignment="1" applyProtection="1">
      <alignment horizontal="left"/>
      <protection locked="0"/>
    </xf>
    <xf numFmtId="0" fontId="3" fillId="0" borderId="29" xfId="0" applyFont="1" applyFill="1" applyBorder="1" applyAlignment="1" applyProtection="1">
      <alignment horizontal="left"/>
      <protection locked="0"/>
    </xf>
    <xf numFmtId="0" fontId="3" fillId="4" borderId="31" xfId="0" applyFont="1" applyFill="1" applyBorder="1" applyAlignment="1" applyProtection="1">
      <alignment horizontal="left"/>
      <protection locked="0"/>
    </xf>
    <xf numFmtId="0" fontId="3" fillId="4" borderId="32" xfId="0" applyFont="1" applyFill="1" applyBorder="1" applyAlignment="1" applyProtection="1">
      <alignment horizontal="left"/>
      <protection locked="0"/>
    </xf>
    <xf numFmtId="0" fontId="3" fillId="4" borderId="33" xfId="0" applyFont="1" applyFill="1" applyBorder="1" applyAlignment="1" applyProtection="1">
      <alignment horizontal="left"/>
      <protection locked="0"/>
    </xf>
    <xf numFmtId="0" fontId="3" fillId="0" borderId="27" xfId="0" applyFont="1" applyBorder="1" applyAlignment="1" applyProtection="1">
      <alignment horizontal="left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3" fillId="0" borderId="29" xfId="0" applyFont="1" applyBorder="1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/>
      <protection locked="0"/>
    </xf>
    <xf numFmtId="0" fontId="3" fillId="4" borderId="0" xfId="0" applyFont="1" applyFill="1" applyBorder="1" applyAlignment="1" applyProtection="1">
      <alignment horizontal="left"/>
      <protection locked="0"/>
    </xf>
    <xf numFmtId="0" fontId="3" fillId="4" borderId="36" xfId="0" applyFont="1" applyFill="1" applyBorder="1" applyAlignment="1" applyProtection="1">
      <alignment horizontal="left"/>
      <protection locked="0"/>
    </xf>
    <xf numFmtId="0" fontId="3" fillId="0" borderId="31" xfId="0" applyFont="1" applyBorder="1" applyAlignment="1" applyProtection="1">
      <alignment horizontal="left"/>
      <protection locked="0"/>
    </xf>
    <xf numFmtId="0" fontId="3" fillId="0" borderId="32" xfId="0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3" fillId="0" borderId="17" xfId="0" applyFont="1" applyFill="1" applyBorder="1" applyAlignment="1">
      <alignment horizontal="left" indent="2"/>
    </xf>
  </cellXfs>
  <cellStyles count="2">
    <cellStyle name="Bad" xfId="1" builtinId="27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left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indent="0" justifyLastLine="0" shrinkToFit="0" readingOrder="0"/>
      <protection locked="0" hidden="0"/>
    </dxf>
    <dxf>
      <border outline="0">
        <top style="medium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indent="0" justifyLastLine="0" shrinkToFit="0" readingOrder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</dxfs>
  <tableStyles count="0" defaultTableStyle="TableStyleMedium2" defaultPivotStyle="PivotStyleLight16"/>
  <colors>
    <mruColors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1" name="Table1" displayName="Table1" ref="A1:R5001" totalsRowShown="0" headerRowDxfId="21" dataDxfId="19" headerRowBorderDxfId="20" tableBorderDxfId="18">
  <autoFilter ref="A1:R5001"/>
  <tableColumns count="18">
    <tableColumn id="1" name="Street Address" dataDxfId="17"/>
    <tableColumn id="2" name="Town" dataDxfId="16"/>
    <tableColumn id="3" name="Zip Code" dataDxfId="15"/>
    <tableColumn id="4" name="Lead Gooseneck, Pigtail or Connector Currently Present?" dataDxfId="14"/>
    <tableColumn id="5" name="Current Public Side SL Material ⓘ" dataDxfId="13"/>
    <tableColumn id="6" name="Was Public SL Material Ever Previously Lead?" dataDxfId="12"/>
    <tableColumn id="7" name="Public SL Material Verification Method ⓘ" dataDxfId="11"/>
    <tableColumn id="8" name="Public SL Installation or Replacement Date" dataDxfId="10"/>
    <tableColumn id="9" name="Public SL Size" dataDxfId="9"/>
    <tableColumn id="10" name="Customer SL Material ⓘ" dataDxfId="8"/>
    <tableColumn id="11" name="Customer SL Material Verification Method ⓘ" dataDxfId="7"/>
    <tableColumn id="12" name="Lead Solder Present?" dataDxfId="6"/>
    <tableColumn id="13" name="Building Type" dataDxfId="5"/>
    <tableColumn id="14" name="POU or POE Treatment Present? ⓘ" dataDxfId="4"/>
    <tableColumn id="15" name="Customer SL Installation or Replacement Date" dataDxfId="3"/>
    <tableColumn id="16" name="Customer SL Size" dataDxfId="2"/>
    <tableColumn id="17" name="SL Category ⓘ" dataDxfId="1">
      <calculatedColumnFormula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calculatedColumnFormula>
    </tableColumn>
    <tableColumn id="18" name="Note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showGridLines="0" tabSelected="1" view="pageBreakPreview" zoomScale="60" zoomScaleNormal="100" workbookViewId="0">
      <selection activeCell="H19" sqref="H19"/>
    </sheetView>
  </sheetViews>
  <sheetFormatPr defaultColWidth="9.140625" defaultRowHeight="15" x14ac:dyDescent="0.25"/>
  <cols>
    <col min="1" max="6" width="35.7109375" style="1" customWidth="1"/>
    <col min="7" max="7" width="25.42578125" style="1" customWidth="1"/>
    <col min="8" max="8" width="17.42578125" style="1" customWidth="1"/>
    <col min="9" max="9" width="32.140625" style="1" customWidth="1"/>
    <col min="10" max="10" width="24.42578125" style="1" customWidth="1"/>
    <col min="11" max="11" width="9.85546875" customWidth="1"/>
    <col min="12" max="12" width="16" style="1" customWidth="1"/>
    <col min="13" max="13" width="19" style="1" customWidth="1"/>
    <col min="14" max="14" width="13.7109375" style="1" customWidth="1"/>
    <col min="15" max="16384" width="9.140625" style="1"/>
  </cols>
  <sheetData>
    <row r="1" spans="1:19" ht="30.95" customHeight="1" x14ac:dyDescent="0.25">
      <c r="A1" s="93" t="s">
        <v>0</v>
      </c>
      <c r="B1" s="93"/>
      <c r="C1" s="43"/>
      <c r="D1" s="43"/>
      <c r="E1" s="43"/>
      <c r="F1" s="43"/>
    </row>
    <row r="2" spans="1:19" ht="39" customHeight="1" x14ac:dyDescent="0.25">
      <c r="A2" s="99" t="s">
        <v>111</v>
      </c>
      <c r="B2" s="99"/>
      <c r="C2" s="42"/>
      <c r="D2" s="42"/>
      <c r="E2" s="42"/>
      <c r="F2" s="42"/>
    </row>
    <row r="3" spans="1:19" x14ac:dyDescent="0.25">
      <c r="A3" s="94" t="s">
        <v>96</v>
      </c>
      <c r="B3" s="94"/>
      <c r="C3" s="42"/>
      <c r="D3" s="42"/>
      <c r="E3" s="42"/>
      <c r="F3" s="42"/>
    </row>
    <row r="4" spans="1:19" ht="15.95" customHeight="1" x14ac:dyDescent="0.25">
      <c r="A4" s="95" t="s">
        <v>99</v>
      </c>
      <c r="B4" s="95"/>
      <c r="C4" s="95"/>
      <c r="D4" s="42"/>
      <c r="E4" s="42"/>
      <c r="F4" s="42"/>
    </row>
    <row r="5" spans="1:19" x14ac:dyDescent="0.25">
      <c r="A5" s="97" t="s">
        <v>100</v>
      </c>
      <c r="B5" s="98"/>
      <c r="C5" s="98"/>
      <c r="D5" s="42"/>
      <c r="E5" s="42"/>
      <c r="F5" s="42"/>
    </row>
    <row r="6" spans="1:19" x14ac:dyDescent="0.25">
      <c r="A6" s="95" t="s">
        <v>101</v>
      </c>
      <c r="B6" s="95"/>
      <c r="C6" s="95"/>
      <c r="D6" s="42"/>
      <c r="E6" s="42"/>
      <c r="F6" s="42"/>
    </row>
    <row r="7" spans="1:19" x14ac:dyDescent="0.25">
      <c r="A7" s="95" t="s">
        <v>102</v>
      </c>
      <c r="B7" s="95"/>
      <c r="C7" s="95"/>
      <c r="D7" s="42"/>
      <c r="E7" s="42"/>
      <c r="F7" s="42"/>
    </row>
    <row r="8" spans="1:19" ht="24.95" customHeight="1" x14ac:dyDescent="0.25">
      <c r="A8" s="42" t="s">
        <v>97</v>
      </c>
      <c r="B8" s="42"/>
      <c r="C8" s="42"/>
      <c r="D8" s="42"/>
      <c r="E8" s="42"/>
      <c r="F8" s="42"/>
    </row>
    <row r="9" spans="1:19" x14ac:dyDescent="0.25">
      <c r="A9" s="58" t="s">
        <v>98</v>
      </c>
      <c r="B9" s="59"/>
      <c r="C9" s="59"/>
      <c r="D9" s="59"/>
      <c r="J9" s="2"/>
      <c r="M9" s="2"/>
      <c r="O9" s="4"/>
      <c r="P9" s="4"/>
      <c r="Q9" s="4"/>
      <c r="R9" s="4"/>
      <c r="S9" s="4"/>
    </row>
    <row r="10" spans="1:19" x14ac:dyDescent="0.25">
      <c r="J10" s="2"/>
      <c r="M10" s="2"/>
      <c r="O10" s="4"/>
      <c r="P10" s="4"/>
      <c r="Q10" s="4"/>
      <c r="R10" s="4"/>
      <c r="S10" s="4"/>
    </row>
    <row r="11" spans="1:19" s="3" customFormat="1" x14ac:dyDescent="0.25">
      <c r="A11" s="23" t="s">
        <v>1</v>
      </c>
      <c r="B11" s="23" t="s">
        <v>2</v>
      </c>
      <c r="D11" s="56"/>
      <c r="J11" s="21"/>
      <c r="K11" s="21"/>
      <c r="L11" s="21"/>
      <c r="M11" s="21"/>
      <c r="N11" s="21"/>
    </row>
    <row r="12" spans="1:19" ht="25.5" x14ac:dyDescent="0.25">
      <c r="A12" s="7" t="s">
        <v>3</v>
      </c>
      <c r="B12" s="44" t="s">
        <v>4</v>
      </c>
      <c r="J12"/>
      <c r="L12"/>
      <c r="M12"/>
      <c r="N12"/>
    </row>
    <row r="13" spans="1:19" ht="25.5" x14ac:dyDescent="0.25">
      <c r="A13" s="41" t="s">
        <v>5</v>
      </c>
      <c r="B13" s="45" t="s">
        <v>6</v>
      </c>
      <c r="J13"/>
      <c r="L13"/>
      <c r="M13"/>
      <c r="N13"/>
    </row>
    <row r="14" spans="1:19" x14ac:dyDescent="0.25">
      <c r="J14"/>
      <c r="L14"/>
      <c r="M14"/>
      <c r="N14"/>
    </row>
    <row r="15" spans="1:19" ht="16.5" thickBot="1" x14ac:dyDescent="0.3">
      <c r="A15" s="96" t="s">
        <v>7</v>
      </c>
      <c r="B15" s="96"/>
      <c r="C15" s="96"/>
      <c r="D15" s="89"/>
      <c r="E15" s="89"/>
      <c r="F15" s="91"/>
      <c r="J15"/>
      <c r="L15"/>
      <c r="M15"/>
      <c r="N15"/>
    </row>
    <row r="16" spans="1:19" ht="26.25" thickBot="1" x14ac:dyDescent="0.3">
      <c r="A16" s="23" t="s">
        <v>8</v>
      </c>
      <c r="B16" s="24" t="s">
        <v>9</v>
      </c>
      <c r="C16" s="24" t="s">
        <v>10</v>
      </c>
      <c r="D16" s="24" t="s">
        <v>11</v>
      </c>
      <c r="E16" s="24" t="s">
        <v>12</v>
      </c>
      <c r="F16" s="92"/>
      <c r="J16"/>
      <c r="L16"/>
      <c r="M16"/>
      <c r="N16"/>
    </row>
    <row r="17" spans="1:11" x14ac:dyDescent="0.25">
      <c r="A17" s="7" t="s">
        <v>14</v>
      </c>
      <c r="B17" s="8" t="s">
        <v>15</v>
      </c>
      <c r="C17" s="8" t="s">
        <v>14</v>
      </c>
      <c r="D17" s="8" t="s">
        <v>16</v>
      </c>
      <c r="E17" s="8" t="s">
        <v>94</v>
      </c>
      <c r="F17"/>
    </row>
    <row r="18" spans="1:11" x14ac:dyDescent="0.25">
      <c r="A18" s="9" t="s">
        <v>17</v>
      </c>
      <c r="B18" s="10" t="s">
        <v>18</v>
      </c>
      <c r="C18" s="10" t="s">
        <v>17</v>
      </c>
      <c r="D18" s="10" t="s">
        <v>19</v>
      </c>
      <c r="E18" s="10" t="s">
        <v>20</v>
      </c>
      <c r="F18"/>
    </row>
    <row r="19" spans="1:11" x14ac:dyDescent="0.25">
      <c r="A19" s="11" t="s">
        <v>21</v>
      </c>
      <c r="B19" s="12" t="s">
        <v>22</v>
      </c>
      <c r="C19" s="12" t="s">
        <v>21</v>
      </c>
      <c r="D19" s="12" t="s">
        <v>23</v>
      </c>
      <c r="E19" s="12" t="s">
        <v>24</v>
      </c>
      <c r="F19"/>
    </row>
    <row r="20" spans="1:11" x14ac:dyDescent="0.25">
      <c r="A20" s="9"/>
      <c r="B20" s="10" t="s">
        <v>25</v>
      </c>
      <c r="C20" s="10"/>
      <c r="D20" s="10" t="s">
        <v>93</v>
      </c>
      <c r="E20" s="10" t="s">
        <v>26</v>
      </c>
      <c r="F20"/>
    </row>
    <row r="21" spans="1:11" x14ac:dyDescent="0.25">
      <c r="A21" s="11"/>
      <c r="B21" s="12" t="s">
        <v>27</v>
      </c>
      <c r="C21" s="12"/>
      <c r="D21" s="12" t="s">
        <v>28</v>
      </c>
      <c r="E21" s="12" t="s">
        <v>29</v>
      </c>
      <c r="F21"/>
    </row>
    <row r="22" spans="1:11" x14ac:dyDescent="0.25">
      <c r="A22" s="9"/>
      <c r="B22" s="10" t="s">
        <v>30</v>
      </c>
      <c r="C22" s="10"/>
      <c r="D22" s="10" t="s">
        <v>104</v>
      </c>
      <c r="E22" s="10"/>
      <c r="F22"/>
    </row>
    <row r="23" spans="1:11" x14ac:dyDescent="0.25">
      <c r="A23" s="11"/>
      <c r="B23" s="12" t="s">
        <v>32</v>
      </c>
      <c r="C23" s="12"/>
      <c r="D23" s="12" t="s">
        <v>31</v>
      </c>
      <c r="E23" s="12"/>
      <c r="F23"/>
    </row>
    <row r="24" spans="1:11" x14ac:dyDescent="0.25">
      <c r="A24" s="13"/>
      <c r="B24" s="14" t="s">
        <v>21</v>
      </c>
      <c r="C24" s="14"/>
      <c r="D24" s="14"/>
      <c r="E24" s="14"/>
      <c r="F24"/>
    </row>
    <row r="25" spans="1:11" x14ac:dyDescent="0.25">
      <c r="B25" s="48"/>
    </row>
    <row r="26" spans="1:11" ht="15.75" x14ac:dyDescent="0.25">
      <c r="A26" s="96" t="s">
        <v>33</v>
      </c>
      <c r="B26" s="96"/>
      <c r="C26" s="96"/>
      <c r="D26" s="96"/>
      <c r="E26" s="96"/>
      <c r="F26" s="96"/>
    </row>
    <row r="27" spans="1:11" ht="25.5" x14ac:dyDescent="0.25">
      <c r="A27" s="22" t="s">
        <v>13</v>
      </c>
      <c r="B27" s="22" t="s">
        <v>34</v>
      </c>
      <c r="C27" s="22" t="s">
        <v>35</v>
      </c>
      <c r="D27" s="22" t="s">
        <v>36</v>
      </c>
      <c r="E27" s="22" t="s">
        <v>109</v>
      </c>
      <c r="F27" s="22" t="s">
        <v>37</v>
      </c>
    </row>
    <row r="28" spans="1:11" x14ac:dyDescent="0.25">
      <c r="A28" s="15" t="s">
        <v>15</v>
      </c>
      <c r="B28" s="15" t="s">
        <v>16</v>
      </c>
      <c r="C28" s="15" t="s">
        <v>14</v>
      </c>
      <c r="D28" s="15" t="s">
        <v>38</v>
      </c>
      <c r="E28" s="15" t="s">
        <v>14</v>
      </c>
      <c r="F28" s="60" t="s">
        <v>94</v>
      </c>
    </row>
    <row r="29" spans="1:11" x14ac:dyDescent="0.25">
      <c r="A29" s="16" t="s">
        <v>18</v>
      </c>
      <c r="B29" s="17" t="s">
        <v>19</v>
      </c>
      <c r="C29" s="16" t="s">
        <v>17</v>
      </c>
      <c r="D29" s="16" t="s">
        <v>39</v>
      </c>
      <c r="E29" s="16" t="s">
        <v>17</v>
      </c>
      <c r="F29" s="16" t="s">
        <v>20</v>
      </c>
    </row>
    <row r="30" spans="1:11" s="30" customFormat="1" ht="25.5" x14ac:dyDescent="0.25">
      <c r="A30" s="18" t="s">
        <v>22</v>
      </c>
      <c r="B30" s="46" t="s">
        <v>106</v>
      </c>
      <c r="C30" s="18" t="s">
        <v>21</v>
      </c>
      <c r="D30" s="18" t="s">
        <v>40</v>
      </c>
      <c r="E30" s="18" t="s">
        <v>21</v>
      </c>
      <c r="F30" s="60" t="s">
        <v>24</v>
      </c>
      <c r="K30" s="21"/>
    </row>
    <row r="31" spans="1:11" x14ac:dyDescent="0.25">
      <c r="A31" s="16" t="s">
        <v>25</v>
      </c>
      <c r="B31" s="16" t="s">
        <v>23</v>
      </c>
      <c r="C31" s="19"/>
      <c r="D31" s="16" t="s">
        <v>41</v>
      </c>
      <c r="E31" s="16"/>
      <c r="F31" s="16" t="s">
        <v>26</v>
      </c>
    </row>
    <row r="32" spans="1:11" x14ac:dyDescent="0.25">
      <c r="A32" s="18" t="s">
        <v>27</v>
      </c>
      <c r="B32" s="18" t="s">
        <v>93</v>
      </c>
      <c r="C32" s="20"/>
      <c r="D32" s="18" t="s">
        <v>103</v>
      </c>
      <c r="E32" s="18"/>
      <c r="F32" s="18" t="s">
        <v>29</v>
      </c>
    </row>
    <row r="33" spans="1:6" x14ac:dyDescent="0.25">
      <c r="A33" s="16" t="s">
        <v>30</v>
      </c>
      <c r="B33" s="16" t="s">
        <v>28</v>
      </c>
      <c r="C33" s="19"/>
      <c r="D33" s="16"/>
      <c r="E33" s="16"/>
      <c r="F33" s="16"/>
    </row>
    <row r="34" spans="1:6" x14ac:dyDescent="0.25">
      <c r="A34" s="18" t="s">
        <v>32</v>
      </c>
      <c r="B34" s="18" t="s">
        <v>104</v>
      </c>
      <c r="C34" s="18"/>
      <c r="D34" s="18"/>
      <c r="E34" s="18"/>
      <c r="F34" s="18"/>
    </row>
    <row r="35" spans="1:6" x14ac:dyDescent="0.25">
      <c r="A35" s="6" t="s">
        <v>21</v>
      </c>
      <c r="B35" s="6" t="s">
        <v>31</v>
      </c>
      <c r="C35" s="6"/>
      <c r="D35" s="6"/>
      <c r="E35" s="6"/>
      <c r="F35" s="6"/>
    </row>
    <row r="36" spans="1:6" x14ac:dyDescent="0.25">
      <c r="A36" s="29"/>
      <c r="B36" s="29"/>
      <c r="C36" s="29"/>
      <c r="D36" s="29"/>
      <c r="E36" s="29"/>
      <c r="F36" s="29"/>
    </row>
    <row r="37" spans="1:6" ht="31.5" x14ac:dyDescent="0.25">
      <c r="B37" s="31" t="s">
        <v>42</v>
      </c>
    </row>
    <row r="38" spans="1:6" x14ac:dyDescent="0.25">
      <c r="B38" s="25" t="s">
        <v>43</v>
      </c>
    </row>
    <row r="39" spans="1:6" x14ac:dyDescent="0.25">
      <c r="B39" s="26" t="s">
        <v>44</v>
      </c>
    </row>
    <row r="40" spans="1:6" x14ac:dyDescent="0.25">
      <c r="B40" s="27" t="s">
        <v>45</v>
      </c>
    </row>
    <row r="41" spans="1:6" x14ac:dyDescent="0.25">
      <c r="B41" s="5" t="s">
        <v>46</v>
      </c>
    </row>
    <row r="42" spans="1:6" x14ac:dyDescent="0.25">
      <c r="B42" s="28" t="s">
        <v>47</v>
      </c>
    </row>
  </sheetData>
  <mergeCells count="9">
    <mergeCell ref="A1:B1"/>
    <mergeCell ref="A3:B3"/>
    <mergeCell ref="A4:C4"/>
    <mergeCell ref="A26:F26"/>
    <mergeCell ref="A5:C5"/>
    <mergeCell ref="A6:C6"/>
    <mergeCell ref="A7:C7"/>
    <mergeCell ref="A2:B2"/>
    <mergeCell ref="A15:C15"/>
  </mergeCells>
  <pageMargins left="0.7" right="0.7" top="0.75" bottom="0.75" header="0.3" footer="0.3"/>
  <pageSetup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01"/>
  <sheetViews>
    <sheetView zoomScaleNormal="100" workbookViewId="0">
      <pane ySplit="1" topLeftCell="A2" activePane="bottomLeft" state="frozen"/>
      <selection activeCell="G1" sqref="G1"/>
      <selection pane="bottomLeft" activeCell="A2" sqref="A2"/>
    </sheetView>
  </sheetViews>
  <sheetFormatPr defaultColWidth="9.140625" defaultRowHeight="0" customHeight="1" zeroHeight="1" x14ac:dyDescent="0.25"/>
  <cols>
    <col min="1" max="1" width="35.7109375" style="61" customWidth="1"/>
    <col min="2" max="2" width="23.85546875" style="61" customWidth="1"/>
    <col min="3" max="3" width="9" style="61" customWidth="1"/>
    <col min="4" max="4" width="22.28515625" style="61" customWidth="1"/>
    <col min="5" max="5" width="30.85546875" style="61" customWidth="1"/>
    <col min="6" max="6" width="16.42578125" style="61" customWidth="1"/>
    <col min="7" max="7" width="29.7109375" style="61" customWidth="1"/>
    <col min="8" max="8" width="14.42578125" style="61" customWidth="1"/>
    <col min="9" max="9" width="12.42578125" style="61" customWidth="1"/>
    <col min="10" max="10" width="30.140625" style="61" customWidth="1"/>
    <col min="11" max="11" width="45.85546875" style="61" customWidth="1"/>
    <col min="12" max="12" width="14.140625" style="61" customWidth="1"/>
    <col min="13" max="13" width="20" style="61" customWidth="1"/>
    <col min="14" max="14" width="15.42578125" style="61" customWidth="1"/>
    <col min="15" max="15" width="14.85546875" style="61" customWidth="1"/>
    <col min="16" max="16" width="13.28515625" style="61" customWidth="1"/>
    <col min="17" max="17" width="16.85546875" style="62" customWidth="1"/>
    <col min="18" max="18" width="28.42578125" style="61" customWidth="1"/>
    <col min="19" max="16384" width="9.140625" style="63"/>
  </cols>
  <sheetData>
    <row r="1" spans="1:18" s="73" customFormat="1" ht="65.45" customHeight="1" x14ac:dyDescent="0.25">
      <c r="A1" s="68" t="s">
        <v>48</v>
      </c>
      <c r="B1" s="68" t="s">
        <v>49</v>
      </c>
      <c r="C1" s="68" t="s">
        <v>95</v>
      </c>
      <c r="D1" s="69" t="s">
        <v>8</v>
      </c>
      <c r="E1" s="70" t="s">
        <v>50</v>
      </c>
      <c r="F1" s="70" t="s">
        <v>10</v>
      </c>
      <c r="G1" s="70" t="s">
        <v>51</v>
      </c>
      <c r="H1" s="71" t="s">
        <v>52</v>
      </c>
      <c r="I1" s="71" t="s">
        <v>12</v>
      </c>
      <c r="J1" s="70" t="s">
        <v>53</v>
      </c>
      <c r="K1" s="70" t="s">
        <v>54</v>
      </c>
      <c r="L1" s="71" t="s">
        <v>35</v>
      </c>
      <c r="M1" s="71" t="s">
        <v>36</v>
      </c>
      <c r="N1" s="71" t="s">
        <v>110</v>
      </c>
      <c r="O1" s="71" t="s">
        <v>55</v>
      </c>
      <c r="P1" s="71" t="s">
        <v>37</v>
      </c>
      <c r="Q1" s="68" t="s">
        <v>56</v>
      </c>
      <c r="R1" s="72" t="s">
        <v>57</v>
      </c>
    </row>
    <row r="2" spans="1:18" ht="17.100000000000001" customHeight="1" x14ac:dyDescent="0.25">
      <c r="Q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" spans="1:18" ht="17.100000000000001" customHeight="1" x14ac:dyDescent="0.25">
      <c r="Q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" spans="1:18" ht="17.100000000000001" customHeight="1" x14ac:dyDescent="0.25">
      <c r="Q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" spans="1:18" s="67" customFormat="1" ht="17.100000000000001" customHeight="1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4"/>
      <c r="M5" s="64"/>
      <c r="N5" s="64"/>
      <c r="O5" s="64"/>
      <c r="P5" s="64"/>
      <c r="Q5" s="66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  <c r="R5" s="64"/>
    </row>
    <row r="6" spans="1:18" ht="17.100000000000001" customHeight="1" x14ac:dyDescent="0.25">
      <c r="Q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" spans="1:18" ht="17.100000000000001" customHeight="1" x14ac:dyDescent="0.25">
      <c r="Q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" spans="1:18" ht="17.100000000000001" customHeight="1" x14ac:dyDescent="0.25">
      <c r="B8" s="64"/>
      <c r="C8" s="64"/>
      <c r="Q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" spans="1:18" ht="17.100000000000001" customHeight="1" x14ac:dyDescent="0.25">
      <c r="A9" s="64"/>
      <c r="B9" s="64"/>
      <c r="C9" s="64"/>
      <c r="Q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" spans="1:18" ht="17.100000000000001" customHeight="1" x14ac:dyDescent="0.25">
      <c r="B10" s="64"/>
      <c r="C10" s="64"/>
      <c r="G10" s="90"/>
      <c r="O10" s="64"/>
      <c r="Q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" spans="1:18" ht="17.100000000000001" customHeight="1" x14ac:dyDescent="0.25">
      <c r="B11" s="64"/>
      <c r="C11" s="64"/>
      <c r="Q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" spans="1:18" ht="17.100000000000001" customHeight="1" x14ac:dyDescent="0.25">
      <c r="B12" s="64"/>
      <c r="C12" s="64"/>
      <c r="Q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" spans="1:18" ht="17.100000000000001" customHeight="1" x14ac:dyDescent="0.25">
      <c r="A13" s="64"/>
      <c r="B13" s="64"/>
      <c r="C13" s="64"/>
      <c r="E13" s="65"/>
      <c r="J13" s="65"/>
      <c r="Q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" spans="1:18" ht="17.100000000000001" customHeight="1" x14ac:dyDescent="0.25">
      <c r="B14" s="64"/>
      <c r="C14" s="64"/>
      <c r="Q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" spans="1:18" ht="17.100000000000001" customHeight="1" x14ac:dyDescent="0.25">
      <c r="B15" s="64"/>
      <c r="C15" s="64"/>
      <c r="G15" s="90"/>
      <c r="O15" s="64"/>
      <c r="Q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" spans="1:18" ht="17.100000000000001" customHeight="1" x14ac:dyDescent="0.25">
      <c r="B16" s="64"/>
      <c r="C16" s="64"/>
      <c r="Q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" spans="1:17" ht="17.100000000000001" customHeight="1" x14ac:dyDescent="0.25">
      <c r="A17" s="64"/>
      <c r="B17" s="64"/>
      <c r="C17" s="64"/>
      <c r="Q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" spans="1:17" ht="17.100000000000001" customHeight="1" x14ac:dyDescent="0.25">
      <c r="B18" s="64"/>
      <c r="C18" s="64"/>
      <c r="Q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" spans="1:17" ht="17.100000000000001" customHeight="1" x14ac:dyDescent="0.25">
      <c r="B19" s="64"/>
      <c r="C19" s="64"/>
      <c r="Q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" spans="1:17" ht="17.100000000000001" customHeight="1" x14ac:dyDescent="0.25">
      <c r="B20" s="64"/>
      <c r="C20" s="64"/>
      <c r="G20" s="90"/>
      <c r="O20" s="64"/>
      <c r="Q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" spans="1:17" ht="17.100000000000001" customHeight="1" x14ac:dyDescent="0.25">
      <c r="A21" s="64"/>
      <c r="B21" s="64"/>
      <c r="C21" s="64"/>
      <c r="E21" s="65"/>
      <c r="J21" s="65"/>
      <c r="Q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" spans="1:17" ht="17.100000000000001" customHeight="1" x14ac:dyDescent="0.25">
      <c r="B22" s="64"/>
      <c r="C22" s="64"/>
      <c r="Q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" spans="1:17" ht="17.100000000000001" customHeight="1" x14ac:dyDescent="0.25">
      <c r="B23" s="64"/>
      <c r="C23" s="64"/>
      <c r="Q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" spans="1:17" ht="17.100000000000001" customHeight="1" x14ac:dyDescent="0.25">
      <c r="B24" s="64"/>
      <c r="C24" s="64"/>
      <c r="Q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" spans="1:17" ht="17.100000000000001" customHeight="1" x14ac:dyDescent="0.25">
      <c r="A25" s="64"/>
      <c r="B25" s="64"/>
      <c r="C25" s="64"/>
      <c r="O25" s="64"/>
      <c r="Q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" spans="1:17" ht="17.100000000000001" customHeight="1" x14ac:dyDescent="0.25">
      <c r="B26" s="64"/>
      <c r="C26" s="64"/>
      <c r="Q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" spans="1:17" ht="17.100000000000001" customHeight="1" x14ac:dyDescent="0.25">
      <c r="B27" s="64"/>
      <c r="C27" s="64"/>
      <c r="Q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" spans="1:17" ht="17.100000000000001" customHeight="1" x14ac:dyDescent="0.25">
      <c r="B28" s="64"/>
      <c r="C28" s="64"/>
      <c r="Q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" spans="1:17" ht="17.100000000000001" customHeight="1" x14ac:dyDescent="0.25">
      <c r="Q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" spans="1:17" ht="17.100000000000001" customHeight="1" x14ac:dyDescent="0.25">
      <c r="Q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" spans="1:17" ht="17.100000000000001" customHeight="1" x14ac:dyDescent="0.25">
      <c r="Q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" spans="1:17" ht="17.100000000000001" customHeight="1" x14ac:dyDescent="0.25">
      <c r="Q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" spans="17:17" ht="17.100000000000001" customHeight="1" x14ac:dyDescent="0.25">
      <c r="Q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" spans="17:17" ht="17.100000000000001" customHeight="1" x14ac:dyDescent="0.25">
      <c r="Q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" spans="17:17" ht="17.100000000000001" customHeight="1" x14ac:dyDescent="0.25">
      <c r="Q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" spans="17:17" ht="17.100000000000001" customHeight="1" x14ac:dyDescent="0.25">
      <c r="Q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" spans="17:17" ht="17.100000000000001" customHeight="1" x14ac:dyDescent="0.25">
      <c r="Q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" spans="17:17" ht="17.100000000000001" customHeight="1" x14ac:dyDescent="0.25">
      <c r="Q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" spans="17:17" ht="17.100000000000001" customHeight="1" x14ac:dyDescent="0.25">
      <c r="Q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" spans="17:17" ht="17.100000000000001" customHeight="1" x14ac:dyDescent="0.25">
      <c r="Q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" spans="17:17" ht="17.100000000000001" customHeight="1" x14ac:dyDescent="0.25">
      <c r="Q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" spans="17:17" ht="17.100000000000001" customHeight="1" x14ac:dyDescent="0.25">
      <c r="Q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" spans="17:17" ht="17.100000000000001" customHeight="1" x14ac:dyDescent="0.25">
      <c r="Q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" spans="17:17" ht="17.100000000000001" customHeight="1" x14ac:dyDescent="0.25">
      <c r="Q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" spans="17:17" ht="17.100000000000001" customHeight="1" x14ac:dyDescent="0.25">
      <c r="Q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" spans="17:17" ht="17.100000000000001" customHeight="1" x14ac:dyDescent="0.25">
      <c r="Q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" spans="17:17" ht="17.100000000000001" customHeight="1" x14ac:dyDescent="0.25">
      <c r="Q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" spans="17:17" ht="17.100000000000001" customHeight="1" x14ac:dyDescent="0.25">
      <c r="Q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" spans="17:17" ht="17.100000000000001" customHeight="1" x14ac:dyDescent="0.25">
      <c r="Q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" spans="17:17" ht="17.100000000000001" customHeight="1" x14ac:dyDescent="0.25">
      <c r="Q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1" spans="17:17" ht="17.100000000000001" customHeight="1" x14ac:dyDescent="0.25">
      <c r="Q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2" spans="17:17" ht="17.100000000000001" customHeight="1" x14ac:dyDescent="0.25">
      <c r="Q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3" spans="17:17" ht="17.100000000000001" customHeight="1" x14ac:dyDescent="0.25">
      <c r="Q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4" spans="17:17" ht="17.100000000000001" customHeight="1" x14ac:dyDescent="0.25">
      <c r="Q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5" spans="17:17" ht="17.100000000000001" customHeight="1" x14ac:dyDescent="0.25">
      <c r="Q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6" spans="17:17" ht="17.100000000000001" customHeight="1" x14ac:dyDescent="0.25">
      <c r="Q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7" spans="17:17" ht="17.100000000000001" customHeight="1" x14ac:dyDescent="0.25">
      <c r="Q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8" spans="17:17" ht="17.100000000000001" customHeight="1" x14ac:dyDescent="0.25">
      <c r="Q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9" spans="17:17" ht="17.100000000000001" customHeight="1" x14ac:dyDescent="0.25">
      <c r="Q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0" spans="17:17" ht="17.100000000000001" customHeight="1" x14ac:dyDescent="0.25">
      <c r="Q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1" spans="17:17" ht="17.100000000000001" customHeight="1" x14ac:dyDescent="0.25">
      <c r="Q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2" spans="17:17" ht="17.100000000000001" customHeight="1" x14ac:dyDescent="0.25">
      <c r="Q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3" spans="17:17" ht="17.100000000000001" customHeight="1" x14ac:dyDescent="0.25">
      <c r="Q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4" spans="17:17" ht="17.100000000000001" customHeight="1" x14ac:dyDescent="0.25">
      <c r="Q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5" spans="17:17" ht="17.100000000000001" customHeight="1" x14ac:dyDescent="0.25">
      <c r="Q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6" spans="17:17" ht="17.100000000000001" customHeight="1" x14ac:dyDescent="0.25">
      <c r="Q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7" spans="17:17" ht="17.100000000000001" customHeight="1" x14ac:dyDescent="0.25">
      <c r="Q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8" spans="17:17" ht="17.100000000000001" customHeight="1" x14ac:dyDescent="0.25">
      <c r="Q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9" spans="17:17" ht="17.100000000000001" customHeight="1" x14ac:dyDescent="0.25">
      <c r="Q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0" spans="17:17" ht="17.100000000000001" customHeight="1" x14ac:dyDescent="0.25">
      <c r="Q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1" spans="17:17" ht="17.100000000000001" customHeight="1" x14ac:dyDescent="0.25">
      <c r="Q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2" spans="17:17" ht="17.100000000000001" customHeight="1" x14ac:dyDescent="0.25">
      <c r="Q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3" spans="17:17" ht="17.100000000000001" customHeight="1" x14ac:dyDescent="0.25">
      <c r="Q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4" spans="17:17" ht="17.100000000000001" customHeight="1" x14ac:dyDescent="0.25">
      <c r="Q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5" spans="17:17" ht="17.100000000000001" customHeight="1" x14ac:dyDescent="0.25">
      <c r="Q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6" spans="17:17" ht="17.100000000000001" customHeight="1" x14ac:dyDescent="0.25">
      <c r="Q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7" spans="17:17" ht="17.100000000000001" customHeight="1" x14ac:dyDescent="0.25">
      <c r="Q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8" spans="17:17" ht="17.100000000000001" customHeight="1" x14ac:dyDescent="0.25">
      <c r="Q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9" spans="17:17" ht="17.100000000000001" customHeight="1" x14ac:dyDescent="0.25">
      <c r="Q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0" spans="17:17" ht="17.100000000000001" customHeight="1" x14ac:dyDescent="0.25">
      <c r="Q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1" spans="17:17" ht="17.100000000000001" customHeight="1" x14ac:dyDescent="0.25">
      <c r="Q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2" spans="17:17" ht="17.100000000000001" customHeight="1" x14ac:dyDescent="0.25">
      <c r="Q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3" spans="17:17" ht="17.100000000000001" customHeight="1" x14ac:dyDescent="0.25">
      <c r="Q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4" spans="17:17" ht="17.100000000000001" customHeight="1" x14ac:dyDescent="0.25">
      <c r="Q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5" spans="17:17" ht="17.100000000000001" customHeight="1" x14ac:dyDescent="0.25">
      <c r="Q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6" spans="17:17" ht="17.100000000000001" customHeight="1" x14ac:dyDescent="0.25">
      <c r="Q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7" spans="17:17" ht="17.100000000000001" customHeight="1" x14ac:dyDescent="0.25">
      <c r="Q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8" spans="17:17" ht="17.100000000000001" customHeight="1" x14ac:dyDescent="0.25">
      <c r="Q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9" spans="17:17" ht="17.100000000000001" customHeight="1" x14ac:dyDescent="0.25">
      <c r="Q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0" spans="17:17" ht="17.100000000000001" customHeight="1" x14ac:dyDescent="0.25">
      <c r="Q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1" spans="17:17" ht="17.100000000000001" customHeight="1" x14ac:dyDescent="0.25">
      <c r="Q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2" spans="17:17" ht="17.100000000000001" customHeight="1" x14ac:dyDescent="0.25">
      <c r="Q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3" spans="17:17" ht="17.100000000000001" customHeight="1" x14ac:dyDescent="0.25">
      <c r="Q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4" spans="17:17" ht="17.100000000000001" customHeight="1" x14ac:dyDescent="0.25">
      <c r="Q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5" spans="17:17" ht="17.100000000000001" customHeight="1" x14ac:dyDescent="0.25">
      <c r="Q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6" spans="17:17" ht="17.100000000000001" customHeight="1" x14ac:dyDescent="0.25">
      <c r="Q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7" spans="17:17" ht="17.100000000000001" customHeight="1" x14ac:dyDescent="0.25">
      <c r="Q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8" spans="17:17" ht="17.100000000000001" customHeight="1" x14ac:dyDescent="0.25">
      <c r="Q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9" spans="17:17" ht="17.100000000000001" customHeight="1" x14ac:dyDescent="0.25">
      <c r="Q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0" spans="17:17" ht="17.100000000000001" customHeight="1" x14ac:dyDescent="0.25">
      <c r="Q1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1" spans="17:17" ht="17.100000000000001" customHeight="1" x14ac:dyDescent="0.25">
      <c r="Q1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2" spans="17:17" ht="17.100000000000001" customHeight="1" x14ac:dyDescent="0.25">
      <c r="Q1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3" spans="17:17" ht="17.100000000000001" customHeight="1" x14ac:dyDescent="0.25">
      <c r="Q1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4" spans="17:17" ht="17.100000000000001" customHeight="1" x14ac:dyDescent="0.25">
      <c r="Q1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5" spans="17:17" ht="17.100000000000001" customHeight="1" x14ac:dyDescent="0.25">
      <c r="Q1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6" spans="17:17" ht="17.100000000000001" customHeight="1" x14ac:dyDescent="0.25">
      <c r="Q1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7" spans="17:17" ht="17.100000000000001" customHeight="1" x14ac:dyDescent="0.25">
      <c r="Q1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8" spans="17:17" ht="17.100000000000001" customHeight="1" x14ac:dyDescent="0.25">
      <c r="Q1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9" spans="17:17" ht="17.100000000000001" customHeight="1" x14ac:dyDescent="0.25">
      <c r="Q1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0" spans="17:17" ht="17.100000000000001" customHeight="1" x14ac:dyDescent="0.25">
      <c r="Q1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1" spans="17:17" ht="17.100000000000001" customHeight="1" x14ac:dyDescent="0.25">
      <c r="Q1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2" spans="17:17" ht="17.100000000000001" customHeight="1" x14ac:dyDescent="0.25">
      <c r="Q1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3" spans="17:17" ht="17.100000000000001" customHeight="1" x14ac:dyDescent="0.25">
      <c r="Q1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4" spans="17:17" ht="17.100000000000001" customHeight="1" x14ac:dyDescent="0.25">
      <c r="Q1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5" spans="17:17" ht="17.100000000000001" customHeight="1" x14ac:dyDescent="0.25">
      <c r="Q1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6" spans="17:17" ht="17.100000000000001" customHeight="1" x14ac:dyDescent="0.25">
      <c r="Q1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7" spans="17:17" ht="17.100000000000001" customHeight="1" x14ac:dyDescent="0.25">
      <c r="Q1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8" spans="17:17" ht="17.100000000000001" customHeight="1" x14ac:dyDescent="0.25">
      <c r="Q1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9" spans="17:17" ht="17.100000000000001" customHeight="1" x14ac:dyDescent="0.25">
      <c r="Q1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0" spans="17:17" ht="17.100000000000001" customHeight="1" x14ac:dyDescent="0.25">
      <c r="Q1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1" spans="17:17" ht="17.100000000000001" customHeight="1" x14ac:dyDescent="0.25">
      <c r="Q1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2" spans="17:17" ht="17.100000000000001" customHeight="1" x14ac:dyDescent="0.25">
      <c r="Q1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3" spans="17:17" ht="17.100000000000001" customHeight="1" x14ac:dyDescent="0.25">
      <c r="Q1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4" spans="17:17" ht="17.100000000000001" customHeight="1" x14ac:dyDescent="0.25">
      <c r="Q1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5" spans="17:17" ht="17.100000000000001" customHeight="1" x14ac:dyDescent="0.25">
      <c r="Q1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6" spans="17:17" ht="17.100000000000001" customHeight="1" x14ac:dyDescent="0.25">
      <c r="Q1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7" spans="17:17" ht="17.100000000000001" customHeight="1" x14ac:dyDescent="0.25">
      <c r="Q1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8" spans="17:17" ht="17.100000000000001" customHeight="1" x14ac:dyDescent="0.25">
      <c r="Q1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9" spans="17:17" ht="17.100000000000001" customHeight="1" x14ac:dyDescent="0.25">
      <c r="Q1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0" spans="17:17" ht="17.100000000000001" customHeight="1" x14ac:dyDescent="0.25">
      <c r="Q1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1" spans="17:17" ht="17.100000000000001" customHeight="1" x14ac:dyDescent="0.25">
      <c r="Q1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2" spans="17:17" ht="17.100000000000001" customHeight="1" x14ac:dyDescent="0.25">
      <c r="Q1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3" spans="17:17" ht="17.100000000000001" customHeight="1" x14ac:dyDescent="0.25">
      <c r="Q1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4" spans="17:17" ht="17.100000000000001" customHeight="1" x14ac:dyDescent="0.25">
      <c r="Q1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5" spans="17:17" ht="17.100000000000001" customHeight="1" x14ac:dyDescent="0.25">
      <c r="Q1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6" spans="17:17" ht="17.100000000000001" customHeight="1" x14ac:dyDescent="0.25">
      <c r="Q1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7" spans="17:17" ht="17.100000000000001" customHeight="1" x14ac:dyDescent="0.25">
      <c r="Q1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8" spans="17:17" ht="17.100000000000001" customHeight="1" x14ac:dyDescent="0.25">
      <c r="Q1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9" spans="17:17" ht="17.100000000000001" customHeight="1" x14ac:dyDescent="0.25">
      <c r="Q1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0" spans="17:17" ht="17.100000000000001" customHeight="1" x14ac:dyDescent="0.25">
      <c r="Q1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1" spans="17:17" ht="17.100000000000001" customHeight="1" x14ac:dyDescent="0.25">
      <c r="Q1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2" spans="17:17" ht="17.100000000000001" customHeight="1" x14ac:dyDescent="0.25">
      <c r="Q1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3" spans="17:17" ht="17.100000000000001" customHeight="1" x14ac:dyDescent="0.25">
      <c r="Q1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4" spans="17:17" ht="17.100000000000001" customHeight="1" x14ac:dyDescent="0.25">
      <c r="Q1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5" spans="17:17" ht="17.100000000000001" customHeight="1" x14ac:dyDescent="0.25">
      <c r="Q1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6" spans="17:17" ht="17.100000000000001" customHeight="1" x14ac:dyDescent="0.25">
      <c r="Q1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7" spans="17:17" ht="17.100000000000001" customHeight="1" x14ac:dyDescent="0.25">
      <c r="Q1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8" spans="17:17" ht="17.100000000000001" customHeight="1" x14ac:dyDescent="0.25">
      <c r="Q1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9" spans="17:17" ht="17.100000000000001" customHeight="1" x14ac:dyDescent="0.25">
      <c r="Q1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0" spans="17:17" ht="17.100000000000001" customHeight="1" x14ac:dyDescent="0.25">
      <c r="Q1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1" spans="17:17" ht="17.100000000000001" customHeight="1" x14ac:dyDescent="0.25">
      <c r="Q1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2" spans="17:17" ht="17.100000000000001" customHeight="1" x14ac:dyDescent="0.25">
      <c r="Q1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3" spans="17:17" ht="17.100000000000001" customHeight="1" x14ac:dyDescent="0.25">
      <c r="Q1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4" spans="17:17" ht="17.100000000000001" customHeight="1" x14ac:dyDescent="0.25">
      <c r="Q1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5" spans="17:17" ht="17.100000000000001" customHeight="1" x14ac:dyDescent="0.25">
      <c r="Q1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6" spans="17:17" ht="17.100000000000001" customHeight="1" x14ac:dyDescent="0.25">
      <c r="Q1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7" spans="17:17" ht="17.100000000000001" customHeight="1" x14ac:dyDescent="0.25">
      <c r="Q1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8" spans="17:17" ht="17.100000000000001" customHeight="1" x14ac:dyDescent="0.25">
      <c r="Q1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9" spans="17:17" ht="17.100000000000001" customHeight="1" x14ac:dyDescent="0.25">
      <c r="Q1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0" spans="17:17" ht="17.100000000000001" customHeight="1" x14ac:dyDescent="0.25">
      <c r="Q1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1" spans="17:17" ht="17.100000000000001" customHeight="1" x14ac:dyDescent="0.25">
      <c r="Q1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2" spans="17:17" ht="17.100000000000001" customHeight="1" x14ac:dyDescent="0.25">
      <c r="Q1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3" spans="17:17" ht="17.100000000000001" customHeight="1" x14ac:dyDescent="0.25">
      <c r="Q1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4" spans="17:17" ht="17.100000000000001" customHeight="1" x14ac:dyDescent="0.25">
      <c r="Q1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5" spans="17:17" ht="17.100000000000001" customHeight="1" x14ac:dyDescent="0.25">
      <c r="Q1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6" spans="17:17" ht="17.100000000000001" customHeight="1" x14ac:dyDescent="0.25">
      <c r="Q1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7" spans="17:17" ht="17.100000000000001" customHeight="1" x14ac:dyDescent="0.25">
      <c r="Q1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8" spans="17:17" ht="17.100000000000001" customHeight="1" x14ac:dyDescent="0.25">
      <c r="Q1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9" spans="17:17" ht="17.100000000000001" customHeight="1" x14ac:dyDescent="0.25">
      <c r="Q1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0" spans="17:17" ht="17.100000000000001" customHeight="1" x14ac:dyDescent="0.25">
      <c r="Q1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1" spans="17:17" ht="17.100000000000001" customHeight="1" x14ac:dyDescent="0.25">
      <c r="Q1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2" spans="17:17" ht="17.100000000000001" customHeight="1" x14ac:dyDescent="0.25">
      <c r="Q1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3" spans="17:17" ht="17.100000000000001" customHeight="1" x14ac:dyDescent="0.25">
      <c r="Q1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4" spans="17:17" ht="17.100000000000001" customHeight="1" x14ac:dyDescent="0.25">
      <c r="Q1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5" spans="17:17" ht="17.100000000000001" customHeight="1" x14ac:dyDescent="0.25">
      <c r="Q1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6" spans="17:17" ht="17.100000000000001" customHeight="1" x14ac:dyDescent="0.25">
      <c r="Q1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7" spans="17:17" ht="17.100000000000001" customHeight="1" x14ac:dyDescent="0.25">
      <c r="Q1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8" spans="17:17" ht="17.100000000000001" customHeight="1" x14ac:dyDescent="0.25">
      <c r="Q1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9" spans="17:17" ht="17.100000000000001" customHeight="1" x14ac:dyDescent="0.25">
      <c r="Q1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0" spans="17:17" ht="17.100000000000001" customHeight="1" x14ac:dyDescent="0.25">
      <c r="Q1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1" spans="17:17" ht="17.100000000000001" customHeight="1" x14ac:dyDescent="0.25">
      <c r="Q1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2" spans="17:17" ht="17.100000000000001" customHeight="1" x14ac:dyDescent="0.25">
      <c r="Q1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3" spans="17:17" ht="17.100000000000001" customHeight="1" x14ac:dyDescent="0.25">
      <c r="Q1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4" spans="17:17" ht="17.100000000000001" customHeight="1" x14ac:dyDescent="0.25">
      <c r="Q1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5" spans="17:17" ht="17.100000000000001" customHeight="1" x14ac:dyDescent="0.25">
      <c r="Q1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6" spans="17:17" ht="17.100000000000001" customHeight="1" x14ac:dyDescent="0.25">
      <c r="Q1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7" spans="17:17" ht="17.100000000000001" customHeight="1" x14ac:dyDescent="0.25">
      <c r="Q1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8" spans="17:17" ht="17.100000000000001" customHeight="1" x14ac:dyDescent="0.25">
      <c r="Q1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9" spans="17:17" ht="17.100000000000001" customHeight="1" x14ac:dyDescent="0.25">
      <c r="Q1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0" spans="17:17" ht="17.100000000000001" customHeight="1" x14ac:dyDescent="0.25">
      <c r="Q1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1" spans="17:17" ht="17.100000000000001" customHeight="1" x14ac:dyDescent="0.25">
      <c r="Q1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2" spans="17:17" ht="17.100000000000001" customHeight="1" x14ac:dyDescent="0.25">
      <c r="Q1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3" spans="17:17" ht="17.100000000000001" customHeight="1" x14ac:dyDescent="0.25">
      <c r="Q1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4" spans="17:17" ht="17.100000000000001" customHeight="1" x14ac:dyDescent="0.25">
      <c r="Q1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5" spans="17:17" ht="17.100000000000001" customHeight="1" x14ac:dyDescent="0.25">
      <c r="Q1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6" spans="17:17" ht="17.100000000000001" customHeight="1" x14ac:dyDescent="0.25">
      <c r="Q1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7" spans="17:17" ht="17.100000000000001" customHeight="1" x14ac:dyDescent="0.25">
      <c r="Q1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8" spans="17:17" ht="17.100000000000001" customHeight="1" x14ac:dyDescent="0.25">
      <c r="Q1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9" spans="17:17" ht="17.100000000000001" customHeight="1" x14ac:dyDescent="0.25">
      <c r="Q1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0" spans="17:17" ht="17.100000000000001" customHeight="1" x14ac:dyDescent="0.25">
      <c r="Q2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1" spans="17:17" ht="17.100000000000001" customHeight="1" x14ac:dyDescent="0.25">
      <c r="Q2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2" spans="17:17" ht="17.100000000000001" customHeight="1" x14ac:dyDescent="0.25">
      <c r="Q2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3" spans="17:17" ht="17.100000000000001" customHeight="1" x14ac:dyDescent="0.25">
      <c r="Q2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4" spans="17:17" ht="17.100000000000001" customHeight="1" x14ac:dyDescent="0.25">
      <c r="Q2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5" spans="17:17" ht="17.100000000000001" customHeight="1" x14ac:dyDescent="0.25">
      <c r="Q2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6" spans="17:17" ht="17.100000000000001" customHeight="1" x14ac:dyDescent="0.25">
      <c r="Q2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7" spans="17:17" ht="17.100000000000001" customHeight="1" x14ac:dyDescent="0.25">
      <c r="Q2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8" spans="17:17" ht="17.100000000000001" customHeight="1" x14ac:dyDescent="0.25">
      <c r="Q2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9" spans="17:17" ht="17.100000000000001" customHeight="1" x14ac:dyDescent="0.25">
      <c r="Q2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0" spans="17:17" ht="17.100000000000001" customHeight="1" x14ac:dyDescent="0.25">
      <c r="Q2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1" spans="17:17" ht="17.100000000000001" customHeight="1" x14ac:dyDescent="0.25">
      <c r="Q2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2" spans="17:17" ht="17.100000000000001" customHeight="1" x14ac:dyDescent="0.25">
      <c r="Q2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3" spans="17:17" ht="17.100000000000001" customHeight="1" x14ac:dyDescent="0.25">
      <c r="Q2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4" spans="17:17" ht="17.100000000000001" customHeight="1" x14ac:dyDescent="0.25">
      <c r="Q2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5" spans="17:17" ht="17.100000000000001" customHeight="1" x14ac:dyDescent="0.25">
      <c r="Q2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6" spans="17:17" ht="17.100000000000001" customHeight="1" x14ac:dyDescent="0.25">
      <c r="Q2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7" spans="17:17" ht="17.100000000000001" customHeight="1" x14ac:dyDescent="0.25">
      <c r="Q2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8" spans="17:17" ht="17.100000000000001" customHeight="1" x14ac:dyDescent="0.25">
      <c r="Q2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9" spans="17:17" ht="17.100000000000001" customHeight="1" x14ac:dyDescent="0.25">
      <c r="Q2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0" spans="17:17" ht="17.100000000000001" customHeight="1" x14ac:dyDescent="0.25">
      <c r="Q2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1" spans="17:17" ht="17.100000000000001" customHeight="1" x14ac:dyDescent="0.25">
      <c r="Q2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2" spans="17:17" ht="17.100000000000001" customHeight="1" x14ac:dyDescent="0.25">
      <c r="Q2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" spans="17:17" ht="17.100000000000001" customHeight="1" x14ac:dyDescent="0.25">
      <c r="Q2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" spans="17:17" ht="17.100000000000001" customHeight="1" x14ac:dyDescent="0.25">
      <c r="Q2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" spans="17:17" ht="17.100000000000001" customHeight="1" x14ac:dyDescent="0.25">
      <c r="Q2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" spans="17:17" ht="17.100000000000001" customHeight="1" x14ac:dyDescent="0.25">
      <c r="Q2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" spans="17:17" ht="17.100000000000001" customHeight="1" x14ac:dyDescent="0.25">
      <c r="Q2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" spans="17:17" ht="17.100000000000001" customHeight="1" x14ac:dyDescent="0.25">
      <c r="Q2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" spans="17:17" ht="17.100000000000001" customHeight="1" x14ac:dyDescent="0.25">
      <c r="Q2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" spans="17:17" ht="17.100000000000001" customHeight="1" x14ac:dyDescent="0.25">
      <c r="Q2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" spans="17:17" ht="17.100000000000001" customHeight="1" x14ac:dyDescent="0.25">
      <c r="Q2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" spans="17:17" ht="17.100000000000001" customHeight="1" x14ac:dyDescent="0.25">
      <c r="Q2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" spans="17:17" ht="17.100000000000001" customHeight="1" x14ac:dyDescent="0.25">
      <c r="Q2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" spans="17:17" ht="17.100000000000001" customHeight="1" x14ac:dyDescent="0.25">
      <c r="Q2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" spans="17:17" ht="17.100000000000001" customHeight="1" x14ac:dyDescent="0.25">
      <c r="Q2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" spans="17:17" ht="17.100000000000001" customHeight="1" x14ac:dyDescent="0.25">
      <c r="Q2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" spans="17:17" ht="17.100000000000001" customHeight="1" x14ac:dyDescent="0.25">
      <c r="Q2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" spans="17:17" ht="17.100000000000001" customHeight="1" x14ac:dyDescent="0.25">
      <c r="Q2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" spans="17:17" ht="17.100000000000001" customHeight="1" x14ac:dyDescent="0.25">
      <c r="Q2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" spans="17:17" ht="17.100000000000001" customHeight="1" x14ac:dyDescent="0.25">
      <c r="Q2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" spans="17:17" ht="17.100000000000001" customHeight="1" x14ac:dyDescent="0.25">
      <c r="Q2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" spans="17:17" ht="17.100000000000001" customHeight="1" x14ac:dyDescent="0.25">
      <c r="Q2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" spans="17:17" ht="17.100000000000001" customHeight="1" x14ac:dyDescent="0.25">
      <c r="Q2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" spans="17:17" ht="17.100000000000001" customHeight="1" x14ac:dyDescent="0.25">
      <c r="Q2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" spans="17:17" ht="17.100000000000001" customHeight="1" x14ac:dyDescent="0.25">
      <c r="Q2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" spans="17:17" ht="17.100000000000001" customHeight="1" x14ac:dyDescent="0.25">
      <c r="Q2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" spans="17:17" ht="17.100000000000001" customHeight="1" x14ac:dyDescent="0.25">
      <c r="Q2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" spans="17:17" ht="17.100000000000001" customHeight="1" x14ac:dyDescent="0.25">
      <c r="Q2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" spans="17:17" ht="17.100000000000001" customHeight="1" x14ac:dyDescent="0.25">
      <c r="Q2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" spans="17:17" ht="17.100000000000001" customHeight="1" x14ac:dyDescent="0.25">
      <c r="Q2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" spans="17:17" ht="17.100000000000001" customHeight="1" x14ac:dyDescent="0.25">
      <c r="Q2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" spans="17:17" ht="17.100000000000001" customHeight="1" x14ac:dyDescent="0.25">
      <c r="Q2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" spans="17:17" ht="17.100000000000001" customHeight="1" x14ac:dyDescent="0.25">
      <c r="Q2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" spans="17:17" ht="17.100000000000001" customHeight="1" x14ac:dyDescent="0.25">
      <c r="Q2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" spans="17:17" ht="17.100000000000001" customHeight="1" x14ac:dyDescent="0.25">
      <c r="Q2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" spans="17:17" ht="17.100000000000001" customHeight="1" x14ac:dyDescent="0.25">
      <c r="Q2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" spans="17:17" ht="17.100000000000001" customHeight="1" x14ac:dyDescent="0.25">
      <c r="Q2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" spans="17:17" ht="17.100000000000001" customHeight="1" x14ac:dyDescent="0.25">
      <c r="Q2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" spans="17:17" ht="17.100000000000001" customHeight="1" x14ac:dyDescent="0.25">
      <c r="Q2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" spans="17:17" ht="17.100000000000001" customHeight="1" x14ac:dyDescent="0.25">
      <c r="Q2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" spans="17:17" ht="17.100000000000001" customHeight="1" x14ac:dyDescent="0.25">
      <c r="Q2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" spans="17:17" ht="17.100000000000001" customHeight="1" x14ac:dyDescent="0.25">
      <c r="Q2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" spans="17:17" ht="17.100000000000001" customHeight="1" x14ac:dyDescent="0.25">
      <c r="Q2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" spans="17:17" ht="17.100000000000001" customHeight="1" x14ac:dyDescent="0.25">
      <c r="Q2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" spans="17:17" ht="17.100000000000001" customHeight="1" x14ac:dyDescent="0.25">
      <c r="Q2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" spans="17:17" ht="17.100000000000001" customHeight="1" x14ac:dyDescent="0.25">
      <c r="Q2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" spans="17:17" ht="17.100000000000001" customHeight="1" x14ac:dyDescent="0.25">
      <c r="Q2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" spans="17:17" ht="17.100000000000001" customHeight="1" x14ac:dyDescent="0.25">
      <c r="Q2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" spans="17:17" ht="17.100000000000001" customHeight="1" x14ac:dyDescent="0.25">
      <c r="Q2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" spans="17:17" ht="17.100000000000001" customHeight="1" x14ac:dyDescent="0.25">
      <c r="Q2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" spans="17:17" ht="17.100000000000001" customHeight="1" x14ac:dyDescent="0.25">
      <c r="Q2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" spans="17:17" ht="17.100000000000001" customHeight="1" x14ac:dyDescent="0.25">
      <c r="Q2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" spans="17:17" ht="17.100000000000001" customHeight="1" x14ac:dyDescent="0.25">
      <c r="Q2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" spans="17:17" ht="17.100000000000001" customHeight="1" x14ac:dyDescent="0.25">
      <c r="Q2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" spans="17:17" ht="17.100000000000001" customHeight="1" x14ac:dyDescent="0.25">
      <c r="Q2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" spans="17:17" ht="17.100000000000001" customHeight="1" x14ac:dyDescent="0.25">
      <c r="Q2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" spans="17:17" ht="17.100000000000001" customHeight="1" x14ac:dyDescent="0.25">
      <c r="Q2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" spans="17:17" ht="17.100000000000001" customHeight="1" x14ac:dyDescent="0.25">
      <c r="Q2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" spans="17:17" ht="17.100000000000001" customHeight="1" x14ac:dyDescent="0.25">
      <c r="Q2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" spans="17:17" ht="17.100000000000001" customHeight="1" x14ac:dyDescent="0.25">
      <c r="Q2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" spans="17:17" ht="17.100000000000001" customHeight="1" x14ac:dyDescent="0.25">
      <c r="Q2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" spans="17:17" ht="17.100000000000001" customHeight="1" x14ac:dyDescent="0.25">
      <c r="Q2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" spans="17:17" ht="17.100000000000001" customHeight="1" x14ac:dyDescent="0.25">
      <c r="Q2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" spans="17:17" ht="17.100000000000001" customHeight="1" x14ac:dyDescent="0.25">
      <c r="Q2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" spans="17:17" ht="17.100000000000001" customHeight="1" x14ac:dyDescent="0.25">
      <c r="Q2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" spans="17:17" ht="17.100000000000001" customHeight="1" x14ac:dyDescent="0.25">
      <c r="Q2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" spans="17:17" ht="17.100000000000001" customHeight="1" x14ac:dyDescent="0.25">
      <c r="Q2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" spans="17:17" ht="17.100000000000001" customHeight="1" x14ac:dyDescent="0.25">
      <c r="Q2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" spans="17:17" ht="17.100000000000001" customHeight="1" x14ac:dyDescent="0.25">
      <c r="Q2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" spans="17:17" ht="17.100000000000001" customHeight="1" x14ac:dyDescent="0.25">
      <c r="Q2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" spans="17:17" ht="17.100000000000001" customHeight="1" x14ac:dyDescent="0.25">
      <c r="Q2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" spans="17:17" ht="17.100000000000001" customHeight="1" x14ac:dyDescent="0.25">
      <c r="Q2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" spans="17:17" ht="17.100000000000001" customHeight="1" x14ac:dyDescent="0.25">
      <c r="Q2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" spans="17:17" ht="17.100000000000001" customHeight="1" x14ac:dyDescent="0.25">
      <c r="Q2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" spans="17:17" ht="17.100000000000001" customHeight="1" x14ac:dyDescent="0.25">
      <c r="Q2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" spans="17:17" ht="17.100000000000001" customHeight="1" x14ac:dyDescent="0.25">
      <c r="Q2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" spans="17:17" ht="17.100000000000001" customHeight="1" x14ac:dyDescent="0.25">
      <c r="Q2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" spans="17:17" ht="17.100000000000001" customHeight="1" x14ac:dyDescent="0.25">
      <c r="Q2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" spans="17:17" ht="17.100000000000001" customHeight="1" x14ac:dyDescent="0.25">
      <c r="Q2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" spans="17:17" ht="17.100000000000001" customHeight="1" x14ac:dyDescent="0.25">
      <c r="Q3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" spans="17:17" ht="17.100000000000001" customHeight="1" x14ac:dyDescent="0.25">
      <c r="Q3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" spans="17:17" ht="17.100000000000001" customHeight="1" x14ac:dyDescent="0.25">
      <c r="Q3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" spans="17:17" ht="17.100000000000001" customHeight="1" x14ac:dyDescent="0.25">
      <c r="Q3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" spans="17:17" ht="17.100000000000001" customHeight="1" x14ac:dyDescent="0.25">
      <c r="Q3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" spans="17:17" ht="17.100000000000001" customHeight="1" x14ac:dyDescent="0.25">
      <c r="Q3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" spans="17:17" ht="17.100000000000001" customHeight="1" x14ac:dyDescent="0.25">
      <c r="Q3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" spans="17:17" ht="17.100000000000001" customHeight="1" x14ac:dyDescent="0.25">
      <c r="Q3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" spans="17:17" ht="17.100000000000001" customHeight="1" x14ac:dyDescent="0.25">
      <c r="Q3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" spans="17:17" ht="17.100000000000001" customHeight="1" x14ac:dyDescent="0.25">
      <c r="Q3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" spans="17:17" ht="17.100000000000001" customHeight="1" x14ac:dyDescent="0.25">
      <c r="Q3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" spans="17:17" ht="17.100000000000001" customHeight="1" x14ac:dyDescent="0.25">
      <c r="Q3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" spans="17:17" ht="17.100000000000001" customHeight="1" x14ac:dyDescent="0.25">
      <c r="Q3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" spans="17:17" ht="17.100000000000001" customHeight="1" x14ac:dyDescent="0.25">
      <c r="Q3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" spans="17:17" ht="17.100000000000001" customHeight="1" x14ac:dyDescent="0.25">
      <c r="Q3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" spans="17:17" ht="17.100000000000001" customHeight="1" x14ac:dyDescent="0.25">
      <c r="Q3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" spans="17:17" ht="17.100000000000001" customHeight="1" x14ac:dyDescent="0.25">
      <c r="Q3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" spans="17:17" ht="17.100000000000001" customHeight="1" x14ac:dyDescent="0.25">
      <c r="Q3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" spans="17:17" ht="17.100000000000001" customHeight="1" x14ac:dyDescent="0.25">
      <c r="Q3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" spans="17:17" ht="17.100000000000001" customHeight="1" x14ac:dyDescent="0.25">
      <c r="Q3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" spans="17:17" ht="17.100000000000001" customHeight="1" x14ac:dyDescent="0.25">
      <c r="Q3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" spans="17:17" ht="17.100000000000001" customHeight="1" x14ac:dyDescent="0.25">
      <c r="Q3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" spans="17:17" ht="17.100000000000001" customHeight="1" x14ac:dyDescent="0.25">
      <c r="Q3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" spans="17:17" ht="17.100000000000001" customHeight="1" x14ac:dyDescent="0.25">
      <c r="Q3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" spans="17:17" ht="17.100000000000001" customHeight="1" x14ac:dyDescent="0.25">
      <c r="Q3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" spans="17:17" ht="17.100000000000001" customHeight="1" x14ac:dyDescent="0.25">
      <c r="Q3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" spans="17:17" ht="17.100000000000001" customHeight="1" x14ac:dyDescent="0.25">
      <c r="Q3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" spans="17:17" ht="17.100000000000001" customHeight="1" x14ac:dyDescent="0.25">
      <c r="Q3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" spans="17:17" ht="17.100000000000001" customHeight="1" x14ac:dyDescent="0.25">
      <c r="Q3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" spans="17:17" ht="17.100000000000001" customHeight="1" x14ac:dyDescent="0.25">
      <c r="Q3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" spans="17:17" ht="17.100000000000001" customHeight="1" x14ac:dyDescent="0.25">
      <c r="Q3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" spans="17:17" ht="17.100000000000001" customHeight="1" x14ac:dyDescent="0.25">
      <c r="Q3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" spans="17:17" ht="17.100000000000001" customHeight="1" x14ac:dyDescent="0.25">
      <c r="Q3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" spans="17:17" ht="17.100000000000001" customHeight="1" x14ac:dyDescent="0.25">
      <c r="Q3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" spans="17:17" ht="17.100000000000001" customHeight="1" x14ac:dyDescent="0.25">
      <c r="Q3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" spans="17:17" ht="17.100000000000001" customHeight="1" x14ac:dyDescent="0.25">
      <c r="Q3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" spans="17:17" ht="17.100000000000001" customHeight="1" x14ac:dyDescent="0.25">
      <c r="Q3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" spans="17:17" ht="17.100000000000001" customHeight="1" x14ac:dyDescent="0.25">
      <c r="Q3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" spans="17:17" ht="17.100000000000001" customHeight="1" x14ac:dyDescent="0.25">
      <c r="Q3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" spans="17:17" ht="17.100000000000001" customHeight="1" x14ac:dyDescent="0.25">
      <c r="Q3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" spans="17:17" ht="17.100000000000001" customHeight="1" x14ac:dyDescent="0.25">
      <c r="Q3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" spans="17:17" ht="17.100000000000001" customHeight="1" x14ac:dyDescent="0.25">
      <c r="Q3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" spans="17:17" ht="17.100000000000001" customHeight="1" x14ac:dyDescent="0.25">
      <c r="Q3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" spans="17:17" ht="17.100000000000001" customHeight="1" x14ac:dyDescent="0.25">
      <c r="Q3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" spans="17:17" ht="17.100000000000001" customHeight="1" x14ac:dyDescent="0.25">
      <c r="Q3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" spans="17:17" ht="17.100000000000001" customHeight="1" x14ac:dyDescent="0.25">
      <c r="Q3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" spans="17:17" ht="17.100000000000001" customHeight="1" x14ac:dyDescent="0.25">
      <c r="Q3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" spans="17:17" ht="17.100000000000001" customHeight="1" x14ac:dyDescent="0.25">
      <c r="Q3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" spans="17:17" ht="17.100000000000001" customHeight="1" x14ac:dyDescent="0.25">
      <c r="Q3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" spans="17:17" ht="17.100000000000001" customHeight="1" x14ac:dyDescent="0.25">
      <c r="Q3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" spans="17:17" ht="17.100000000000001" customHeight="1" x14ac:dyDescent="0.25">
      <c r="Q3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" spans="17:17" ht="17.100000000000001" customHeight="1" x14ac:dyDescent="0.25">
      <c r="Q3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" spans="17:17" ht="17.100000000000001" customHeight="1" x14ac:dyDescent="0.25">
      <c r="Q3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" spans="17:17" ht="17.100000000000001" customHeight="1" x14ac:dyDescent="0.25">
      <c r="Q3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" spans="17:17" ht="17.100000000000001" customHeight="1" x14ac:dyDescent="0.25">
      <c r="Q3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" spans="17:17" ht="17.100000000000001" customHeight="1" x14ac:dyDescent="0.25">
      <c r="Q3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" spans="17:17" ht="17.100000000000001" customHeight="1" x14ac:dyDescent="0.25">
      <c r="Q3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" spans="17:17" ht="17.100000000000001" customHeight="1" x14ac:dyDescent="0.25">
      <c r="Q3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" spans="17:17" ht="17.100000000000001" customHeight="1" x14ac:dyDescent="0.25">
      <c r="Q3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" spans="17:17" ht="17.100000000000001" customHeight="1" x14ac:dyDescent="0.25">
      <c r="Q3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" spans="17:17" ht="17.100000000000001" customHeight="1" x14ac:dyDescent="0.25">
      <c r="Q3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" spans="17:17" ht="17.100000000000001" customHeight="1" x14ac:dyDescent="0.25">
      <c r="Q3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" spans="17:17" ht="17.100000000000001" customHeight="1" x14ac:dyDescent="0.25">
      <c r="Q3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" spans="17:17" ht="17.100000000000001" customHeight="1" x14ac:dyDescent="0.25">
      <c r="Q3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" spans="17:17" ht="17.100000000000001" customHeight="1" x14ac:dyDescent="0.25">
      <c r="Q3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" spans="17:17" ht="17.100000000000001" customHeight="1" x14ac:dyDescent="0.25">
      <c r="Q3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" spans="17:17" ht="17.100000000000001" customHeight="1" x14ac:dyDescent="0.25">
      <c r="Q3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" spans="17:17" ht="17.100000000000001" customHeight="1" x14ac:dyDescent="0.25">
      <c r="Q3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" spans="17:17" ht="17.100000000000001" customHeight="1" x14ac:dyDescent="0.25">
      <c r="Q3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" spans="17:17" ht="17.100000000000001" customHeight="1" x14ac:dyDescent="0.25">
      <c r="Q3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" spans="17:17" ht="17.100000000000001" customHeight="1" x14ac:dyDescent="0.25">
      <c r="Q3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" spans="17:17" ht="17.100000000000001" customHeight="1" x14ac:dyDescent="0.25">
      <c r="Q3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" spans="17:17" ht="17.100000000000001" customHeight="1" x14ac:dyDescent="0.25">
      <c r="Q3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" spans="17:17" ht="17.100000000000001" customHeight="1" x14ac:dyDescent="0.25">
      <c r="Q3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" spans="17:17" ht="17.100000000000001" customHeight="1" x14ac:dyDescent="0.25">
      <c r="Q3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" spans="17:17" ht="17.100000000000001" customHeight="1" x14ac:dyDescent="0.25">
      <c r="Q3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" spans="17:17" ht="17.100000000000001" customHeight="1" x14ac:dyDescent="0.25">
      <c r="Q3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" spans="17:17" ht="17.100000000000001" customHeight="1" x14ac:dyDescent="0.25">
      <c r="Q3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" spans="17:17" ht="17.100000000000001" customHeight="1" x14ac:dyDescent="0.25">
      <c r="Q3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" spans="17:17" ht="17.100000000000001" customHeight="1" x14ac:dyDescent="0.25">
      <c r="Q3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" spans="17:17" ht="17.100000000000001" customHeight="1" x14ac:dyDescent="0.25">
      <c r="Q3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" spans="17:17" ht="17.100000000000001" customHeight="1" x14ac:dyDescent="0.25">
      <c r="Q3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" spans="17:17" ht="17.100000000000001" customHeight="1" x14ac:dyDescent="0.25">
      <c r="Q3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" spans="17:17" ht="17.100000000000001" customHeight="1" x14ac:dyDescent="0.25">
      <c r="Q3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" spans="17:17" ht="17.100000000000001" customHeight="1" x14ac:dyDescent="0.25">
      <c r="Q3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" spans="17:17" ht="17.100000000000001" customHeight="1" x14ac:dyDescent="0.25">
      <c r="Q3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" spans="17:17" ht="17.100000000000001" customHeight="1" x14ac:dyDescent="0.25">
      <c r="Q3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" spans="17:17" ht="17.100000000000001" customHeight="1" x14ac:dyDescent="0.25">
      <c r="Q3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" spans="17:17" ht="17.100000000000001" customHeight="1" x14ac:dyDescent="0.25">
      <c r="Q3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" spans="17:17" ht="17.100000000000001" customHeight="1" x14ac:dyDescent="0.25">
      <c r="Q3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" spans="17:17" ht="17.100000000000001" customHeight="1" x14ac:dyDescent="0.25">
      <c r="Q3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" spans="17:17" ht="17.100000000000001" customHeight="1" x14ac:dyDescent="0.25">
      <c r="Q3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" spans="17:17" ht="17.100000000000001" customHeight="1" x14ac:dyDescent="0.25">
      <c r="Q3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" spans="17:17" ht="17.100000000000001" customHeight="1" x14ac:dyDescent="0.25">
      <c r="Q3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" spans="17:17" ht="17.100000000000001" customHeight="1" x14ac:dyDescent="0.25">
      <c r="Q3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" spans="17:17" ht="17.100000000000001" customHeight="1" x14ac:dyDescent="0.25">
      <c r="Q3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" spans="17:17" ht="17.100000000000001" customHeight="1" x14ac:dyDescent="0.25">
      <c r="Q3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" spans="17:17" ht="17.100000000000001" customHeight="1" x14ac:dyDescent="0.25">
      <c r="Q3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" spans="17:17" ht="17.100000000000001" customHeight="1" x14ac:dyDescent="0.25">
      <c r="Q3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" spans="17:17" ht="17.100000000000001" customHeight="1" x14ac:dyDescent="0.25">
      <c r="Q3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" spans="17:17" ht="17.100000000000001" customHeight="1" x14ac:dyDescent="0.25">
      <c r="Q4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" spans="17:17" ht="17.100000000000001" customHeight="1" x14ac:dyDescent="0.25">
      <c r="Q4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" spans="17:17" ht="17.100000000000001" customHeight="1" x14ac:dyDescent="0.25">
      <c r="Q4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" spans="17:17" ht="17.100000000000001" customHeight="1" x14ac:dyDescent="0.25">
      <c r="Q4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" spans="17:17" ht="17.100000000000001" customHeight="1" x14ac:dyDescent="0.25">
      <c r="Q4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" spans="17:17" ht="17.100000000000001" customHeight="1" x14ac:dyDescent="0.25">
      <c r="Q4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" spans="17:17" ht="17.100000000000001" customHeight="1" x14ac:dyDescent="0.25">
      <c r="Q4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" spans="17:17" ht="17.100000000000001" customHeight="1" x14ac:dyDescent="0.25">
      <c r="Q4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" spans="17:17" ht="17.100000000000001" customHeight="1" x14ac:dyDescent="0.25">
      <c r="Q4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" spans="17:17" ht="17.100000000000001" customHeight="1" x14ac:dyDescent="0.25">
      <c r="Q4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" spans="17:17" ht="17.100000000000001" customHeight="1" x14ac:dyDescent="0.25">
      <c r="Q4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" spans="17:17" ht="17.100000000000001" customHeight="1" x14ac:dyDescent="0.25">
      <c r="Q4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" spans="17:17" ht="17.100000000000001" customHeight="1" x14ac:dyDescent="0.25">
      <c r="Q4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" spans="17:17" ht="17.100000000000001" customHeight="1" x14ac:dyDescent="0.25">
      <c r="Q4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" spans="17:17" ht="17.100000000000001" customHeight="1" x14ac:dyDescent="0.25">
      <c r="Q4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" spans="17:17" ht="17.100000000000001" customHeight="1" x14ac:dyDescent="0.25">
      <c r="Q4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" spans="17:17" ht="17.100000000000001" customHeight="1" x14ac:dyDescent="0.25">
      <c r="Q4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" spans="17:17" ht="17.100000000000001" customHeight="1" x14ac:dyDescent="0.25">
      <c r="Q4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" spans="17:17" ht="17.100000000000001" customHeight="1" x14ac:dyDescent="0.25">
      <c r="Q4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" spans="17:17" ht="17.100000000000001" customHeight="1" x14ac:dyDescent="0.25">
      <c r="Q4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" spans="17:17" ht="17.100000000000001" customHeight="1" x14ac:dyDescent="0.25">
      <c r="Q4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" spans="17:17" ht="17.100000000000001" customHeight="1" x14ac:dyDescent="0.25">
      <c r="Q4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" spans="17:17" ht="17.100000000000001" customHeight="1" x14ac:dyDescent="0.25">
      <c r="Q4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" spans="17:17" ht="17.100000000000001" customHeight="1" x14ac:dyDescent="0.25">
      <c r="Q4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" spans="17:17" ht="17.100000000000001" customHeight="1" x14ac:dyDescent="0.25">
      <c r="Q4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" spans="17:17" ht="17.100000000000001" customHeight="1" x14ac:dyDescent="0.25">
      <c r="Q4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" spans="17:17" ht="17.100000000000001" customHeight="1" x14ac:dyDescent="0.25">
      <c r="Q4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" spans="17:17" ht="17.100000000000001" customHeight="1" x14ac:dyDescent="0.25">
      <c r="Q4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" spans="17:17" ht="17.100000000000001" customHeight="1" x14ac:dyDescent="0.25">
      <c r="Q4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" spans="17:17" ht="17.100000000000001" customHeight="1" x14ac:dyDescent="0.25">
      <c r="Q4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" spans="17:17" ht="17.100000000000001" customHeight="1" x14ac:dyDescent="0.25">
      <c r="Q4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" spans="17:17" ht="17.100000000000001" customHeight="1" x14ac:dyDescent="0.25">
      <c r="Q4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" spans="17:17" ht="17.100000000000001" customHeight="1" x14ac:dyDescent="0.25">
      <c r="Q4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" spans="17:17" ht="17.100000000000001" customHeight="1" x14ac:dyDescent="0.25">
      <c r="Q4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" spans="17:17" ht="17.100000000000001" customHeight="1" x14ac:dyDescent="0.25">
      <c r="Q4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" spans="17:17" ht="17.100000000000001" customHeight="1" x14ac:dyDescent="0.25">
      <c r="Q4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" spans="17:17" ht="17.100000000000001" customHeight="1" x14ac:dyDescent="0.25">
      <c r="Q4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" spans="17:17" ht="17.100000000000001" customHeight="1" x14ac:dyDescent="0.25">
      <c r="Q4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" spans="17:17" ht="17.100000000000001" customHeight="1" x14ac:dyDescent="0.25">
      <c r="Q4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" spans="17:17" ht="17.100000000000001" customHeight="1" x14ac:dyDescent="0.25">
      <c r="Q4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" spans="17:17" ht="17.100000000000001" customHeight="1" x14ac:dyDescent="0.25">
      <c r="Q4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" spans="17:17" ht="17.100000000000001" customHeight="1" x14ac:dyDescent="0.25">
      <c r="Q4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" spans="17:17" ht="17.100000000000001" customHeight="1" x14ac:dyDescent="0.25">
      <c r="Q4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" spans="17:17" ht="17.100000000000001" customHeight="1" x14ac:dyDescent="0.25">
      <c r="Q4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" spans="17:17" ht="17.100000000000001" customHeight="1" x14ac:dyDescent="0.25">
      <c r="Q4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" spans="17:17" ht="17.100000000000001" customHeight="1" x14ac:dyDescent="0.25">
      <c r="Q4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" spans="17:17" ht="17.100000000000001" customHeight="1" x14ac:dyDescent="0.25">
      <c r="Q4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" spans="17:17" ht="17.100000000000001" customHeight="1" x14ac:dyDescent="0.25">
      <c r="Q4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" spans="17:17" ht="17.100000000000001" customHeight="1" x14ac:dyDescent="0.25">
      <c r="Q4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" spans="17:17" ht="17.100000000000001" customHeight="1" x14ac:dyDescent="0.25">
      <c r="Q4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" spans="17:17" ht="17.100000000000001" customHeight="1" x14ac:dyDescent="0.25">
      <c r="Q4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" spans="17:17" ht="17.100000000000001" customHeight="1" x14ac:dyDescent="0.25">
      <c r="Q4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" spans="17:17" ht="17.100000000000001" customHeight="1" x14ac:dyDescent="0.25">
      <c r="Q4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" spans="17:17" ht="17.100000000000001" customHeight="1" x14ac:dyDescent="0.25">
      <c r="Q4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" spans="17:17" ht="17.100000000000001" customHeight="1" x14ac:dyDescent="0.25">
      <c r="Q4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" spans="17:17" ht="17.100000000000001" customHeight="1" x14ac:dyDescent="0.25">
      <c r="Q4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" spans="17:17" ht="17.100000000000001" customHeight="1" x14ac:dyDescent="0.25">
      <c r="Q4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" spans="17:17" ht="17.100000000000001" customHeight="1" x14ac:dyDescent="0.25">
      <c r="Q4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" spans="17:17" ht="17.100000000000001" customHeight="1" x14ac:dyDescent="0.25">
      <c r="Q4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" spans="17:17" ht="17.100000000000001" customHeight="1" x14ac:dyDescent="0.25">
      <c r="Q4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" spans="17:17" ht="17.100000000000001" customHeight="1" x14ac:dyDescent="0.25">
      <c r="Q4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" spans="17:17" ht="17.100000000000001" customHeight="1" x14ac:dyDescent="0.25">
      <c r="Q4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" spans="17:17" ht="17.100000000000001" customHeight="1" x14ac:dyDescent="0.25">
      <c r="Q4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" spans="17:17" ht="17.100000000000001" customHeight="1" x14ac:dyDescent="0.25">
      <c r="Q4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" spans="17:17" ht="17.100000000000001" customHeight="1" x14ac:dyDescent="0.25">
      <c r="Q4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" spans="17:17" ht="17.100000000000001" customHeight="1" x14ac:dyDescent="0.25">
      <c r="Q4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" spans="17:17" ht="17.100000000000001" customHeight="1" x14ac:dyDescent="0.25">
      <c r="Q4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" spans="17:17" ht="17.100000000000001" customHeight="1" x14ac:dyDescent="0.25">
      <c r="Q4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" spans="17:17" ht="17.100000000000001" customHeight="1" x14ac:dyDescent="0.25">
      <c r="Q4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" spans="17:17" ht="17.100000000000001" customHeight="1" x14ac:dyDescent="0.25">
      <c r="Q4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" spans="17:17" ht="17.100000000000001" customHeight="1" x14ac:dyDescent="0.25">
      <c r="Q4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" spans="17:17" ht="17.100000000000001" customHeight="1" x14ac:dyDescent="0.25">
      <c r="Q4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" spans="17:17" ht="17.100000000000001" customHeight="1" x14ac:dyDescent="0.25">
      <c r="Q4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" spans="17:17" ht="17.100000000000001" customHeight="1" x14ac:dyDescent="0.25">
      <c r="Q4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" spans="17:17" ht="17.100000000000001" customHeight="1" x14ac:dyDescent="0.25">
      <c r="Q4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" spans="17:17" ht="17.100000000000001" customHeight="1" x14ac:dyDescent="0.25">
      <c r="Q4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" spans="17:17" ht="17.100000000000001" customHeight="1" x14ac:dyDescent="0.25">
      <c r="Q4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" spans="17:17" ht="17.100000000000001" customHeight="1" x14ac:dyDescent="0.25">
      <c r="Q4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" spans="17:17" ht="17.100000000000001" customHeight="1" x14ac:dyDescent="0.25">
      <c r="Q4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" spans="17:17" ht="17.100000000000001" customHeight="1" x14ac:dyDescent="0.25">
      <c r="Q4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" spans="17:17" ht="17.100000000000001" customHeight="1" x14ac:dyDescent="0.25">
      <c r="Q4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" spans="17:17" ht="17.100000000000001" customHeight="1" x14ac:dyDescent="0.25">
      <c r="Q4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" spans="17:17" ht="17.100000000000001" customHeight="1" x14ac:dyDescent="0.25">
      <c r="Q4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" spans="17:17" ht="17.100000000000001" customHeight="1" x14ac:dyDescent="0.25">
      <c r="Q4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" spans="17:17" ht="17.100000000000001" customHeight="1" x14ac:dyDescent="0.25">
      <c r="Q4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" spans="17:17" ht="17.100000000000001" customHeight="1" x14ac:dyDescent="0.25">
      <c r="Q4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" spans="17:17" ht="17.100000000000001" customHeight="1" x14ac:dyDescent="0.25">
      <c r="Q4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" spans="17:17" ht="17.100000000000001" customHeight="1" x14ac:dyDescent="0.25">
      <c r="Q4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" spans="17:17" ht="17.100000000000001" customHeight="1" x14ac:dyDescent="0.25">
      <c r="Q4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" spans="17:17" ht="17.100000000000001" customHeight="1" x14ac:dyDescent="0.25">
      <c r="Q4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" spans="17:17" ht="17.100000000000001" customHeight="1" x14ac:dyDescent="0.25">
      <c r="Q4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" spans="17:17" ht="17.100000000000001" customHeight="1" x14ac:dyDescent="0.25">
      <c r="Q4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" spans="17:17" ht="17.100000000000001" customHeight="1" x14ac:dyDescent="0.25">
      <c r="Q4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" spans="17:17" ht="17.100000000000001" customHeight="1" x14ac:dyDescent="0.25">
      <c r="Q4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" spans="17:17" ht="17.100000000000001" customHeight="1" x14ac:dyDescent="0.25">
      <c r="Q4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" spans="17:17" ht="17.100000000000001" customHeight="1" x14ac:dyDescent="0.25">
      <c r="Q4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" spans="17:17" ht="17.100000000000001" customHeight="1" x14ac:dyDescent="0.25">
      <c r="Q4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" spans="17:17" ht="17.100000000000001" customHeight="1" x14ac:dyDescent="0.25">
      <c r="Q4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" spans="17:17" ht="17.100000000000001" customHeight="1" x14ac:dyDescent="0.25">
      <c r="Q4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" spans="17:17" ht="17.100000000000001" customHeight="1" x14ac:dyDescent="0.25">
      <c r="Q4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0" spans="17:17" ht="17.100000000000001" customHeight="1" x14ac:dyDescent="0.25">
      <c r="Q5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1" spans="17:17" ht="17.100000000000001" customHeight="1" x14ac:dyDescent="0.25">
      <c r="Q5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2" spans="17:17" ht="17.100000000000001" customHeight="1" x14ac:dyDescent="0.25">
      <c r="Q5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3" spans="17:17" ht="17.100000000000001" customHeight="1" x14ac:dyDescent="0.25">
      <c r="Q5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4" spans="17:17" ht="17.100000000000001" customHeight="1" x14ac:dyDescent="0.25">
      <c r="Q5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5" spans="17:17" ht="17.100000000000001" customHeight="1" x14ac:dyDescent="0.25">
      <c r="Q5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6" spans="17:17" ht="17.100000000000001" customHeight="1" x14ac:dyDescent="0.25">
      <c r="Q5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7" spans="17:17" ht="17.100000000000001" customHeight="1" x14ac:dyDescent="0.25">
      <c r="Q5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8" spans="17:17" ht="17.100000000000001" customHeight="1" x14ac:dyDescent="0.25">
      <c r="Q5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9" spans="17:17" ht="17.100000000000001" customHeight="1" x14ac:dyDescent="0.25">
      <c r="Q5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10" spans="17:17" ht="17.100000000000001" customHeight="1" x14ac:dyDescent="0.25">
      <c r="Q5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11" spans="17:17" ht="17.100000000000001" customHeight="1" x14ac:dyDescent="0.25">
      <c r="Q5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12" spans="17:17" ht="17.100000000000001" customHeight="1" x14ac:dyDescent="0.25">
      <c r="Q5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13" spans="17:17" ht="17.100000000000001" customHeight="1" x14ac:dyDescent="0.25">
      <c r="Q5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14" spans="17:17" ht="17.100000000000001" customHeight="1" x14ac:dyDescent="0.25">
      <c r="Q5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15" spans="17:17" ht="17.100000000000001" customHeight="1" x14ac:dyDescent="0.25">
      <c r="Q5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16" spans="17:17" ht="17.100000000000001" customHeight="1" x14ac:dyDescent="0.25">
      <c r="Q5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17" spans="17:17" ht="17.100000000000001" customHeight="1" x14ac:dyDescent="0.25">
      <c r="Q5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18" spans="17:17" ht="17.100000000000001" customHeight="1" x14ac:dyDescent="0.25">
      <c r="Q5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19" spans="17:17" ht="17.100000000000001" customHeight="1" x14ac:dyDescent="0.25">
      <c r="Q5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20" spans="17:17" ht="17.100000000000001" customHeight="1" x14ac:dyDescent="0.25">
      <c r="Q5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21" spans="17:17" ht="17.100000000000001" customHeight="1" x14ac:dyDescent="0.25">
      <c r="Q5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22" spans="17:17" ht="17.100000000000001" customHeight="1" x14ac:dyDescent="0.25">
      <c r="Q5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23" spans="17:17" ht="17.100000000000001" customHeight="1" x14ac:dyDescent="0.25">
      <c r="Q5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24" spans="17:17" ht="17.100000000000001" customHeight="1" x14ac:dyDescent="0.25">
      <c r="Q5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25" spans="17:17" ht="17.100000000000001" customHeight="1" x14ac:dyDescent="0.25">
      <c r="Q5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26" spans="17:17" ht="17.100000000000001" customHeight="1" x14ac:dyDescent="0.25">
      <c r="Q5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27" spans="17:17" ht="17.100000000000001" customHeight="1" x14ac:dyDescent="0.25">
      <c r="Q5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28" spans="17:17" ht="17.100000000000001" customHeight="1" x14ac:dyDescent="0.25">
      <c r="Q5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29" spans="17:17" ht="17.100000000000001" customHeight="1" x14ac:dyDescent="0.25">
      <c r="Q5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30" spans="17:17" ht="17.100000000000001" customHeight="1" x14ac:dyDescent="0.25">
      <c r="Q5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31" spans="17:17" ht="17.100000000000001" customHeight="1" x14ac:dyDescent="0.25">
      <c r="Q5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32" spans="17:17" ht="17.100000000000001" customHeight="1" x14ac:dyDescent="0.25">
      <c r="Q5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33" spans="17:17" ht="17.100000000000001" customHeight="1" x14ac:dyDescent="0.25">
      <c r="Q5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34" spans="17:17" ht="17.100000000000001" customHeight="1" x14ac:dyDescent="0.25">
      <c r="Q5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35" spans="17:17" ht="17.100000000000001" customHeight="1" x14ac:dyDescent="0.25">
      <c r="Q5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36" spans="17:17" ht="17.100000000000001" customHeight="1" x14ac:dyDescent="0.25">
      <c r="Q5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37" spans="17:17" ht="17.100000000000001" customHeight="1" x14ac:dyDescent="0.25">
      <c r="Q5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38" spans="17:17" ht="17.100000000000001" customHeight="1" x14ac:dyDescent="0.25">
      <c r="Q5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39" spans="17:17" ht="17.100000000000001" customHeight="1" x14ac:dyDescent="0.25">
      <c r="Q5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40" spans="17:17" ht="17.100000000000001" customHeight="1" x14ac:dyDescent="0.25">
      <c r="Q5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41" spans="17:17" ht="17.100000000000001" customHeight="1" x14ac:dyDescent="0.25">
      <c r="Q5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42" spans="17:17" ht="17.100000000000001" customHeight="1" x14ac:dyDescent="0.25">
      <c r="Q5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43" spans="17:17" ht="17.100000000000001" customHeight="1" x14ac:dyDescent="0.25">
      <c r="Q5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44" spans="17:17" ht="17.100000000000001" customHeight="1" x14ac:dyDescent="0.25">
      <c r="Q5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45" spans="17:17" ht="17.100000000000001" customHeight="1" x14ac:dyDescent="0.25">
      <c r="Q5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46" spans="17:17" ht="17.100000000000001" customHeight="1" x14ac:dyDescent="0.25">
      <c r="Q5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47" spans="17:17" ht="17.100000000000001" customHeight="1" x14ac:dyDescent="0.25">
      <c r="Q5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48" spans="17:17" ht="17.100000000000001" customHeight="1" x14ac:dyDescent="0.25">
      <c r="Q5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49" spans="17:17" ht="17.100000000000001" customHeight="1" x14ac:dyDescent="0.25">
      <c r="Q5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50" spans="17:17" ht="17.100000000000001" customHeight="1" x14ac:dyDescent="0.25">
      <c r="Q5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51" spans="17:17" ht="17.100000000000001" customHeight="1" x14ac:dyDescent="0.25">
      <c r="Q5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52" spans="17:17" ht="17.100000000000001" customHeight="1" x14ac:dyDescent="0.25">
      <c r="Q5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53" spans="17:17" ht="17.100000000000001" customHeight="1" x14ac:dyDescent="0.25">
      <c r="Q5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54" spans="17:17" ht="17.100000000000001" customHeight="1" x14ac:dyDescent="0.25">
      <c r="Q5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55" spans="17:17" ht="17.100000000000001" customHeight="1" x14ac:dyDescent="0.25">
      <c r="Q5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56" spans="17:17" ht="17.100000000000001" customHeight="1" x14ac:dyDescent="0.25">
      <c r="Q5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57" spans="17:17" ht="17.100000000000001" customHeight="1" x14ac:dyDescent="0.25">
      <c r="Q5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58" spans="17:17" ht="17.100000000000001" customHeight="1" x14ac:dyDescent="0.25">
      <c r="Q5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59" spans="17:17" ht="17.100000000000001" customHeight="1" x14ac:dyDescent="0.25">
      <c r="Q5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60" spans="17:17" ht="17.100000000000001" customHeight="1" x14ac:dyDescent="0.25">
      <c r="Q5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61" spans="17:17" ht="17.100000000000001" customHeight="1" x14ac:dyDescent="0.25">
      <c r="Q5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62" spans="17:17" ht="17.100000000000001" customHeight="1" x14ac:dyDescent="0.25">
      <c r="Q5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63" spans="17:17" ht="17.100000000000001" customHeight="1" x14ac:dyDescent="0.25">
      <c r="Q5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64" spans="17:17" ht="17.100000000000001" customHeight="1" x14ac:dyDescent="0.25">
      <c r="Q5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65" spans="17:17" ht="17.100000000000001" customHeight="1" x14ac:dyDescent="0.25">
      <c r="Q5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66" spans="17:17" ht="17.100000000000001" customHeight="1" x14ac:dyDescent="0.25">
      <c r="Q5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67" spans="17:17" ht="17.100000000000001" customHeight="1" x14ac:dyDescent="0.25">
      <c r="Q5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68" spans="17:17" ht="17.100000000000001" customHeight="1" x14ac:dyDescent="0.25">
      <c r="Q5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69" spans="17:17" ht="17.100000000000001" customHeight="1" x14ac:dyDescent="0.25">
      <c r="Q5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70" spans="17:17" ht="17.100000000000001" customHeight="1" x14ac:dyDescent="0.25">
      <c r="Q5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71" spans="17:17" ht="17.100000000000001" customHeight="1" x14ac:dyDescent="0.25">
      <c r="Q5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72" spans="17:17" ht="17.100000000000001" customHeight="1" x14ac:dyDescent="0.25">
      <c r="Q5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73" spans="17:17" ht="17.100000000000001" customHeight="1" x14ac:dyDescent="0.25">
      <c r="Q5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74" spans="17:17" ht="17.100000000000001" customHeight="1" x14ac:dyDescent="0.25">
      <c r="Q5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75" spans="17:17" ht="17.100000000000001" customHeight="1" x14ac:dyDescent="0.25">
      <c r="Q5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76" spans="17:17" ht="17.100000000000001" customHeight="1" x14ac:dyDescent="0.25">
      <c r="Q5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77" spans="17:17" ht="17.100000000000001" customHeight="1" x14ac:dyDescent="0.25">
      <c r="Q5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78" spans="17:17" ht="17.100000000000001" customHeight="1" x14ac:dyDescent="0.25">
      <c r="Q5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79" spans="17:17" ht="17.100000000000001" customHeight="1" x14ac:dyDescent="0.25">
      <c r="Q5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80" spans="17:17" ht="17.100000000000001" customHeight="1" x14ac:dyDescent="0.25">
      <c r="Q5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81" spans="17:17" ht="17.100000000000001" customHeight="1" x14ac:dyDescent="0.25">
      <c r="Q5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82" spans="17:17" ht="17.100000000000001" customHeight="1" x14ac:dyDescent="0.25">
      <c r="Q5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83" spans="17:17" ht="17.100000000000001" customHeight="1" x14ac:dyDescent="0.25">
      <c r="Q5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84" spans="17:17" ht="17.100000000000001" customHeight="1" x14ac:dyDescent="0.25">
      <c r="Q5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85" spans="17:17" ht="17.100000000000001" customHeight="1" x14ac:dyDescent="0.25">
      <c r="Q5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86" spans="17:17" ht="17.100000000000001" customHeight="1" x14ac:dyDescent="0.25">
      <c r="Q5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87" spans="17:17" ht="17.100000000000001" customHeight="1" x14ac:dyDescent="0.25">
      <c r="Q5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88" spans="17:17" ht="17.100000000000001" customHeight="1" x14ac:dyDescent="0.25">
      <c r="Q5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89" spans="17:17" ht="17.100000000000001" customHeight="1" x14ac:dyDescent="0.25">
      <c r="Q5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90" spans="17:17" ht="17.100000000000001" customHeight="1" x14ac:dyDescent="0.25">
      <c r="Q5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91" spans="17:17" ht="17.100000000000001" customHeight="1" x14ac:dyDescent="0.25">
      <c r="Q5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92" spans="17:17" ht="17.100000000000001" customHeight="1" x14ac:dyDescent="0.25">
      <c r="Q5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93" spans="17:17" ht="17.100000000000001" customHeight="1" x14ac:dyDescent="0.25">
      <c r="Q5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94" spans="17:17" ht="17.100000000000001" customHeight="1" x14ac:dyDescent="0.25">
      <c r="Q5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95" spans="17:17" ht="17.100000000000001" customHeight="1" x14ac:dyDescent="0.25">
      <c r="Q5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96" spans="17:17" ht="17.100000000000001" customHeight="1" x14ac:dyDescent="0.25">
      <c r="Q5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97" spans="17:17" ht="17.100000000000001" customHeight="1" x14ac:dyDescent="0.25">
      <c r="Q5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98" spans="17:17" ht="17.100000000000001" customHeight="1" x14ac:dyDescent="0.25">
      <c r="Q5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99" spans="17:17" ht="17.100000000000001" customHeight="1" x14ac:dyDescent="0.25">
      <c r="Q5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00" spans="17:17" ht="17.100000000000001" customHeight="1" x14ac:dyDescent="0.25">
      <c r="Q6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01" spans="17:17" ht="17.100000000000001" customHeight="1" x14ac:dyDescent="0.25">
      <c r="Q6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02" spans="17:17" ht="17.100000000000001" customHeight="1" x14ac:dyDescent="0.25">
      <c r="Q6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03" spans="17:17" ht="17.100000000000001" customHeight="1" x14ac:dyDescent="0.25">
      <c r="Q6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04" spans="17:17" ht="17.100000000000001" customHeight="1" x14ac:dyDescent="0.25">
      <c r="Q6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05" spans="17:17" ht="17.100000000000001" customHeight="1" x14ac:dyDescent="0.25">
      <c r="Q6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06" spans="17:17" ht="17.100000000000001" customHeight="1" x14ac:dyDescent="0.25">
      <c r="Q6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07" spans="17:17" ht="17.100000000000001" customHeight="1" x14ac:dyDescent="0.25">
      <c r="Q6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08" spans="17:17" ht="17.100000000000001" customHeight="1" x14ac:dyDescent="0.25">
      <c r="Q6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09" spans="17:17" ht="17.100000000000001" customHeight="1" x14ac:dyDescent="0.25">
      <c r="Q6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10" spans="17:17" ht="17.100000000000001" customHeight="1" x14ac:dyDescent="0.25">
      <c r="Q6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11" spans="17:17" ht="17.100000000000001" customHeight="1" x14ac:dyDescent="0.25">
      <c r="Q6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12" spans="17:17" ht="17.100000000000001" customHeight="1" x14ac:dyDescent="0.25">
      <c r="Q6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13" spans="17:17" ht="17.100000000000001" customHeight="1" x14ac:dyDescent="0.25">
      <c r="Q6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14" spans="17:17" ht="17.100000000000001" customHeight="1" x14ac:dyDescent="0.25">
      <c r="Q6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15" spans="17:17" ht="17.100000000000001" customHeight="1" x14ac:dyDescent="0.25">
      <c r="Q6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16" spans="17:17" ht="17.100000000000001" customHeight="1" x14ac:dyDescent="0.25">
      <c r="Q6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17" spans="17:17" ht="17.100000000000001" customHeight="1" x14ac:dyDescent="0.25">
      <c r="Q6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18" spans="17:17" ht="17.100000000000001" customHeight="1" x14ac:dyDescent="0.25">
      <c r="Q6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19" spans="17:17" ht="17.100000000000001" customHeight="1" x14ac:dyDescent="0.25">
      <c r="Q6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20" spans="17:17" ht="17.100000000000001" customHeight="1" x14ac:dyDescent="0.25">
      <c r="Q6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21" spans="17:17" ht="17.100000000000001" customHeight="1" x14ac:dyDescent="0.25">
      <c r="Q6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22" spans="17:17" ht="17.100000000000001" customHeight="1" x14ac:dyDescent="0.25">
      <c r="Q6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23" spans="17:17" ht="17.100000000000001" customHeight="1" x14ac:dyDescent="0.25">
      <c r="Q6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24" spans="17:17" ht="17.100000000000001" customHeight="1" x14ac:dyDescent="0.25">
      <c r="Q6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25" spans="17:17" ht="17.100000000000001" customHeight="1" x14ac:dyDescent="0.25">
      <c r="Q6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26" spans="17:17" ht="17.100000000000001" customHeight="1" x14ac:dyDescent="0.25">
      <c r="Q6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27" spans="17:17" ht="17.100000000000001" customHeight="1" x14ac:dyDescent="0.25">
      <c r="Q6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28" spans="17:17" ht="17.100000000000001" customHeight="1" x14ac:dyDescent="0.25">
      <c r="Q6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29" spans="17:17" ht="17.100000000000001" customHeight="1" x14ac:dyDescent="0.25">
      <c r="Q6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30" spans="17:17" ht="17.100000000000001" customHeight="1" x14ac:dyDescent="0.25">
      <c r="Q6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31" spans="17:17" ht="17.100000000000001" customHeight="1" x14ac:dyDescent="0.25">
      <c r="Q6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32" spans="17:17" ht="17.100000000000001" customHeight="1" x14ac:dyDescent="0.25">
      <c r="Q6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33" spans="17:17" ht="17.100000000000001" customHeight="1" x14ac:dyDescent="0.25">
      <c r="Q6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34" spans="17:17" ht="17.100000000000001" customHeight="1" x14ac:dyDescent="0.25">
      <c r="Q6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35" spans="17:17" ht="17.100000000000001" customHeight="1" x14ac:dyDescent="0.25">
      <c r="Q6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36" spans="17:17" ht="17.100000000000001" customHeight="1" x14ac:dyDescent="0.25">
      <c r="Q6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37" spans="17:17" ht="17.100000000000001" customHeight="1" x14ac:dyDescent="0.25">
      <c r="Q6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38" spans="17:17" ht="17.100000000000001" customHeight="1" x14ac:dyDescent="0.25">
      <c r="Q6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39" spans="17:17" ht="17.100000000000001" customHeight="1" x14ac:dyDescent="0.25">
      <c r="Q6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40" spans="17:17" ht="17.100000000000001" customHeight="1" x14ac:dyDescent="0.25">
      <c r="Q6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41" spans="17:17" ht="17.100000000000001" customHeight="1" x14ac:dyDescent="0.25">
      <c r="Q6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42" spans="17:17" ht="17.100000000000001" customHeight="1" x14ac:dyDescent="0.25">
      <c r="Q6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43" spans="17:17" ht="17.100000000000001" customHeight="1" x14ac:dyDescent="0.25">
      <c r="Q6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44" spans="17:17" ht="17.100000000000001" customHeight="1" x14ac:dyDescent="0.25">
      <c r="Q6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45" spans="17:17" ht="17.100000000000001" customHeight="1" x14ac:dyDescent="0.25">
      <c r="Q6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46" spans="17:17" ht="17.100000000000001" customHeight="1" x14ac:dyDescent="0.25">
      <c r="Q6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47" spans="17:17" ht="17.100000000000001" customHeight="1" x14ac:dyDescent="0.25">
      <c r="Q6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48" spans="17:17" ht="17.100000000000001" customHeight="1" x14ac:dyDescent="0.25">
      <c r="Q6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49" spans="17:17" ht="17.100000000000001" customHeight="1" x14ac:dyDescent="0.25">
      <c r="Q6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50" spans="17:17" ht="17.100000000000001" customHeight="1" x14ac:dyDescent="0.25">
      <c r="Q6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51" spans="17:17" ht="17.100000000000001" customHeight="1" x14ac:dyDescent="0.25">
      <c r="Q6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52" spans="17:17" ht="17.100000000000001" customHeight="1" x14ac:dyDescent="0.25">
      <c r="Q6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53" spans="17:17" ht="17.100000000000001" customHeight="1" x14ac:dyDescent="0.25">
      <c r="Q6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54" spans="17:17" ht="17.100000000000001" customHeight="1" x14ac:dyDescent="0.25">
      <c r="Q6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55" spans="17:17" ht="17.100000000000001" customHeight="1" x14ac:dyDescent="0.25">
      <c r="Q6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56" spans="17:17" ht="17.100000000000001" customHeight="1" x14ac:dyDescent="0.25">
      <c r="Q6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57" spans="17:17" ht="17.100000000000001" customHeight="1" x14ac:dyDescent="0.25">
      <c r="Q6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58" spans="17:17" ht="17.100000000000001" customHeight="1" x14ac:dyDescent="0.25">
      <c r="Q6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59" spans="17:17" ht="17.100000000000001" customHeight="1" x14ac:dyDescent="0.25">
      <c r="Q6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60" spans="17:17" ht="17.100000000000001" customHeight="1" x14ac:dyDescent="0.25">
      <c r="Q6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61" spans="17:17" ht="17.100000000000001" customHeight="1" x14ac:dyDescent="0.25">
      <c r="Q6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62" spans="17:17" ht="17.100000000000001" customHeight="1" x14ac:dyDescent="0.25">
      <c r="Q6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63" spans="17:17" ht="17.100000000000001" customHeight="1" x14ac:dyDescent="0.25">
      <c r="Q6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64" spans="17:17" ht="17.100000000000001" customHeight="1" x14ac:dyDescent="0.25">
      <c r="Q6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65" spans="17:17" ht="17.100000000000001" customHeight="1" x14ac:dyDescent="0.25">
      <c r="Q6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66" spans="17:17" ht="17.100000000000001" customHeight="1" x14ac:dyDescent="0.25">
      <c r="Q6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67" spans="17:17" ht="17.100000000000001" customHeight="1" x14ac:dyDescent="0.25">
      <c r="Q6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68" spans="17:17" ht="17.100000000000001" customHeight="1" x14ac:dyDescent="0.25">
      <c r="Q6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69" spans="17:17" ht="17.100000000000001" customHeight="1" x14ac:dyDescent="0.25">
      <c r="Q6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70" spans="17:17" ht="17.100000000000001" customHeight="1" x14ac:dyDescent="0.25">
      <c r="Q6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71" spans="17:17" ht="17.100000000000001" customHeight="1" x14ac:dyDescent="0.25">
      <c r="Q6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72" spans="17:17" ht="17.100000000000001" customHeight="1" x14ac:dyDescent="0.25">
      <c r="Q6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73" spans="17:17" ht="17.100000000000001" customHeight="1" x14ac:dyDescent="0.25">
      <c r="Q6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74" spans="17:17" ht="17.100000000000001" customHeight="1" x14ac:dyDescent="0.25">
      <c r="Q6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75" spans="17:17" ht="17.100000000000001" customHeight="1" x14ac:dyDescent="0.25">
      <c r="Q6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76" spans="17:17" ht="17.100000000000001" customHeight="1" x14ac:dyDescent="0.25">
      <c r="Q6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77" spans="17:17" ht="17.100000000000001" customHeight="1" x14ac:dyDescent="0.25">
      <c r="Q6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78" spans="17:17" ht="17.100000000000001" customHeight="1" x14ac:dyDescent="0.25">
      <c r="Q6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79" spans="17:17" ht="17.100000000000001" customHeight="1" x14ac:dyDescent="0.25">
      <c r="Q6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80" spans="17:17" ht="17.100000000000001" customHeight="1" x14ac:dyDescent="0.25">
      <c r="Q6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81" spans="17:17" ht="17.100000000000001" customHeight="1" x14ac:dyDescent="0.25">
      <c r="Q6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82" spans="17:17" ht="17.100000000000001" customHeight="1" x14ac:dyDescent="0.25">
      <c r="Q6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83" spans="17:17" ht="17.100000000000001" customHeight="1" x14ac:dyDescent="0.25">
      <c r="Q6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84" spans="17:17" ht="17.100000000000001" customHeight="1" x14ac:dyDescent="0.25">
      <c r="Q6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85" spans="17:17" ht="17.100000000000001" customHeight="1" x14ac:dyDescent="0.25">
      <c r="Q6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86" spans="17:17" ht="17.100000000000001" customHeight="1" x14ac:dyDescent="0.25">
      <c r="Q6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87" spans="17:17" ht="17.100000000000001" customHeight="1" x14ac:dyDescent="0.25">
      <c r="Q6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88" spans="17:17" ht="17.100000000000001" customHeight="1" x14ac:dyDescent="0.25">
      <c r="Q6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89" spans="17:17" ht="17.100000000000001" customHeight="1" x14ac:dyDescent="0.25">
      <c r="Q6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90" spans="17:17" ht="17.100000000000001" customHeight="1" x14ac:dyDescent="0.25">
      <c r="Q6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91" spans="17:17" ht="17.100000000000001" customHeight="1" x14ac:dyDescent="0.25">
      <c r="Q6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92" spans="17:17" ht="17.100000000000001" customHeight="1" x14ac:dyDescent="0.25">
      <c r="Q6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93" spans="17:17" ht="17.100000000000001" customHeight="1" x14ac:dyDescent="0.25">
      <c r="Q6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94" spans="17:17" ht="17.100000000000001" customHeight="1" x14ac:dyDescent="0.25">
      <c r="Q6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95" spans="17:17" ht="17.100000000000001" customHeight="1" x14ac:dyDescent="0.25">
      <c r="Q6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96" spans="17:17" ht="17.100000000000001" customHeight="1" x14ac:dyDescent="0.25">
      <c r="Q6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97" spans="17:17" ht="17.100000000000001" customHeight="1" x14ac:dyDescent="0.25">
      <c r="Q6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98" spans="17:17" ht="17.100000000000001" customHeight="1" x14ac:dyDescent="0.25">
      <c r="Q6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99" spans="17:17" ht="17.100000000000001" customHeight="1" x14ac:dyDescent="0.25">
      <c r="Q6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00" spans="17:17" ht="17.100000000000001" customHeight="1" x14ac:dyDescent="0.25">
      <c r="Q7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01" spans="17:17" ht="17.100000000000001" customHeight="1" x14ac:dyDescent="0.25">
      <c r="Q7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02" spans="17:17" ht="17.100000000000001" customHeight="1" x14ac:dyDescent="0.25">
      <c r="Q7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03" spans="17:17" ht="17.100000000000001" customHeight="1" x14ac:dyDescent="0.25">
      <c r="Q7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04" spans="17:17" ht="17.100000000000001" customHeight="1" x14ac:dyDescent="0.25">
      <c r="Q7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05" spans="17:17" ht="17.100000000000001" customHeight="1" x14ac:dyDescent="0.25">
      <c r="Q7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06" spans="17:17" ht="17.100000000000001" customHeight="1" x14ac:dyDescent="0.25">
      <c r="Q7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07" spans="17:17" ht="17.100000000000001" customHeight="1" x14ac:dyDescent="0.25">
      <c r="Q7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08" spans="17:17" ht="17.100000000000001" customHeight="1" x14ac:dyDescent="0.25">
      <c r="Q7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09" spans="17:17" ht="17.100000000000001" customHeight="1" x14ac:dyDescent="0.25">
      <c r="Q7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10" spans="17:17" ht="17.100000000000001" customHeight="1" x14ac:dyDescent="0.25">
      <c r="Q7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11" spans="17:17" ht="17.100000000000001" customHeight="1" x14ac:dyDescent="0.25">
      <c r="Q7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12" spans="17:17" ht="17.100000000000001" customHeight="1" x14ac:dyDescent="0.25">
      <c r="Q7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13" spans="17:17" ht="17.100000000000001" customHeight="1" x14ac:dyDescent="0.25">
      <c r="Q7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14" spans="17:17" ht="17.100000000000001" customHeight="1" x14ac:dyDescent="0.25">
      <c r="Q7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15" spans="17:17" ht="17.100000000000001" customHeight="1" x14ac:dyDescent="0.25">
      <c r="Q7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16" spans="17:17" ht="17.100000000000001" customHeight="1" x14ac:dyDescent="0.25">
      <c r="Q7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17" spans="17:17" ht="17.100000000000001" customHeight="1" x14ac:dyDescent="0.25">
      <c r="Q7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18" spans="17:17" ht="17.100000000000001" customHeight="1" x14ac:dyDescent="0.25">
      <c r="Q7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19" spans="17:17" ht="17.100000000000001" customHeight="1" x14ac:dyDescent="0.25">
      <c r="Q7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20" spans="17:17" ht="17.100000000000001" customHeight="1" x14ac:dyDescent="0.25">
      <c r="Q7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21" spans="17:17" ht="17.100000000000001" customHeight="1" x14ac:dyDescent="0.25">
      <c r="Q7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22" spans="17:17" ht="17.100000000000001" customHeight="1" x14ac:dyDescent="0.25">
      <c r="Q7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23" spans="17:17" ht="17.100000000000001" customHeight="1" x14ac:dyDescent="0.25">
      <c r="Q7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24" spans="17:17" ht="17.100000000000001" customHeight="1" x14ac:dyDescent="0.25">
      <c r="Q7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25" spans="17:17" ht="17.100000000000001" customHeight="1" x14ac:dyDescent="0.25">
      <c r="Q7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26" spans="17:17" ht="17.100000000000001" customHeight="1" x14ac:dyDescent="0.25">
      <c r="Q7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27" spans="17:17" ht="17.100000000000001" customHeight="1" x14ac:dyDescent="0.25">
      <c r="Q7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28" spans="17:17" ht="17.100000000000001" customHeight="1" x14ac:dyDescent="0.25">
      <c r="Q7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29" spans="17:17" ht="17.100000000000001" customHeight="1" x14ac:dyDescent="0.25">
      <c r="Q7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30" spans="17:17" ht="17.100000000000001" customHeight="1" x14ac:dyDescent="0.25">
      <c r="Q7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31" spans="17:17" ht="17.100000000000001" customHeight="1" x14ac:dyDescent="0.25">
      <c r="Q7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32" spans="17:17" ht="17.100000000000001" customHeight="1" x14ac:dyDescent="0.25">
      <c r="Q7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33" spans="17:17" ht="17.100000000000001" customHeight="1" x14ac:dyDescent="0.25">
      <c r="Q7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34" spans="17:17" ht="17.100000000000001" customHeight="1" x14ac:dyDescent="0.25">
      <c r="Q7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35" spans="17:17" ht="17.100000000000001" customHeight="1" x14ac:dyDescent="0.25">
      <c r="Q7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36" spans="17:17" ht="17.100000000000001" customHeight="1" x14ac:dyDescent="0.25">
      <c r="Q7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37" spans="17:17" ht="17.100000000000001" customHeight="1" x14ac:dyDescent="0.25">
      <c r="Q7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38" spans="17:17" ht="17.100000000000001" customHeight="1" x14ac:dyDescent="0.25">
      <c r="Q7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39" spans="17:17" ht="17.100000000000001" customHeight="1" x14ac:dyDescent="0.25">
      <c r="Q7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40" spans="17:17" ht="17.100000000000001" customHeight="1" x14ac:dyDescent="0.25">
      <c r="Q7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41" spans="17:17" ht="17.100000000000001" customHeight="1" x14ac:dyDescent="0.25">
      <c r="Q7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42" spans="17:17" ht="17.100000000000001" customHeight="1" x14ac:dyDescent="0.25">
      <c r="Q7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43" spans="17:17" ht="17.100000000000001" customHeight="1" x14ac:dyDescent="0.25">
      <c r="Q7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44" spans="17:17" ht="17.100000000000001" customHeight="1" x14ac:dyDescent="0.25">
      <c r="Q7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45" spans="17:17" ht="17.100000000000001" customHeight="1" x14ac:dyDescent="0.25">
      <c r="Q7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46" spans="17:17" ht="17.100000000000001" customHeight="1" x14ac:dyDescent="0.25">
      <c r="Q7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47" spans="17:17" ht="17.100000000000001" customHeight="1" x14ac:dyDescent="0.25">
      <c r="Q7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48" spans="17:17" ht="17.100000000000001" customHeight="1" x14ac:dyDescent="0.25">
      <c r="Q7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49" spans="17:17" ht="17.100000000000001" customHeight="1" x14ac:dyDescent="0.25">
      <c r="Q7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50" spans="17:17" ht="17.100000000000001" customHeight="1" x14ac:dyDescent="0.25">
      <c r="Q7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51" spans="17:17" ht="17.100000000000001" customHeight="1" x14ac:dyDescent="0.25">
      <c r="Q7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52" spans="17:17" ht="17.100000000000001" customHeight="1" x14ac:dyDescent="0.25">
      <c r="Q7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53" spans="17:17" ht="17.100000000000001" customHeight="1" x14ac:dyDescent="0.25">
      <c r="Q7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54" spans="17:17" ht="17.100000000000001" customHeight="1" x14ac:dyDescent="0.25">
      <c r="Q7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55" spans="17:17" ht="17.100000000000001" customHeight="1" x14ac:dyDescent="0.25">
      <c r="Q7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56" spans="17:17" ht="17.100000000000001" customHeight="1" x14ac:dyDescent="0.25">
      <c r="Q7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57" spans="17:17" ht="17.100000000000001" customHeight="1" x14ac:dyDescent="0.25">
      <c r="Q7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58" spans="17:17" ht="17.100000000000001" customHeight="1" x14ac:dyDescent="0.25">
      <c r="Q7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59" spans="17:17" ht="17.100000000000001" customHeight="1" x14ac:dyDescent="0.25">
      <c r="Q7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60" spans="17:17" ht="17.100000000000001" customHeight="1" x14ac:dyDescent="0.25">
      <c r="Q7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61" spans="17:17" ht="17.100000000000001" customHeight="1" x14ac:dyDescent="0.25">
      <c r="Q7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62" spans="17:17" ht="17.100000000000001" customHeight="1" x14ac:dyDescent="0.25">
      <c r="Q7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63" spans="17:17" ht="17.100000000000001" customHeight="1" x14ac:dyDescent="0.25">
      <c r="Q7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64" spans="17:17" ht="17.100000000000001" customHeight="1" x14ac:dyDescent="0.25">
      <c r="Q7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65" spans="17:17" ht="17.100000000000001" customHeight="1" x14ac:dyDescent="0.25">
      <c r="Q7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66" spans="17:17" ht="17.100000000000001" customHeight="1" x14ac:dyDescent="0.25">
      <c r="Q7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67" spans="17:17" ht="17.100000000000001" customHeight="1" x14ac:dyDescent="0.25">
      <c r="Q7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68" spans="17:17" ht="17.100000000000001" customHeight="1" x14ac:dyDescent="0.25">
      <c r="Q7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69" spans="17:17" ht="17.100000000000001" customHeight="1" x14ac:dyDescent="0.25">
      <c r="Q7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70" spans="17:17" ht="17.100000000000001" customHeight="1" x14ac:dyDescent="0.25">
      <c r="Q7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71" spans="17:17" ht="17.100000000000001" customHeight="1" x14ac:dyDescent="0.25">
      <c r="Q7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72" spans="17:17" ht="17.100000000000001" customHeight="1" x14ac:dyDescent="0.25">
      <c r="Q7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73" spans="17:17" ht="17.100000000000001" customHeight="1" x14ac:dyDescent="0.25">
      <c r="Q7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74" spans="17:17" ht="17.100000000000001" customHeight="1" x14ac:dyDescent="0.25">
      <c r="Q7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75" spans="17:17" ht="17.100000000000001" customHeight="1" x14ac:dyDescent="0.25">
      <c r="Q7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76" spans="17:17" ht="17.100000000000001" customHeight="1" x14ac:dyDescent="0.25">
      <c r="Q7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77" spans="17:17" ht="17.100000000000001" customHeight="1" x14ac:dyDescent="0.25">
      <c r="Q7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78" spans="17:17" ht="17.100000000000001" customHeight="1" x14ac:dyDescent="0.25">
      <c r="Q7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79" spans="17:17" ht="17.100000000000001" customHeight="1" x14ac:dyDescent="0.25">
      <c r="Q7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80" spans="17:17" ht="17.100000000000001" customHeight="1" x14ac:dyDescent="0.25">
      <c r="Q7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81" spans="17:17" ht="17.100000000000001" customHeight="1" x14ac:dyDescent="0.25">
      <c r="Q7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82" spans="17:17" ht="17.100000000000001" customHeight="1" x14ac:dyDescent="0.25">
      <c r="Q7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83" spans="17:17" ht="17.100000000000001" customHeight="1" x14ac:dyDescent="0.25">
      <c r="Q7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84" spans="17:17" ht="17.100000000000001" customHeight="1" x14ac:dyDescent="0.25">
      <c r="Q7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85" spans="17:17" ht="17.100000000000001" customHeight="1" x14ac:dyDescent="0.25">
      <c r="Q7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86" spans="17:17" ht="17.100000000000001" customHeight="1" x14ac:dyDescent="0.25">
      <c r="Q7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87" spans="17:17" ht="17.100000000000001" customHeight="1" x14ac:dyDescent="0.25">
      <c r="Q7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88" spans="17:17" ht="17.100000000000001" customHeight="1" x14ac:dyDescent="0.25">
      <c r="Q7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89" spans="17:17" ht="17.100000000000001" customHeight="1" x14ac:dyDescent="0.25">
      <c r="Q7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90" spans="17:17" ht="17.100000000000001" customHeight="1" x14ac:dyDescent="0.25">
      <c r="Q7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91" spans="17:17" ht="17.100000000000001" customHeight="1" x14ac:dyDescent="0.25">
      <c r="Q7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92" spans="17:17" ht="17.100000000000001" customHeight="1" x14ac:dyDescent="0.25">
      <c r="Q7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93" spans="17:17" ht="17.100000000000001" customHeight="1" x14ac:dyDescent="0.25">
      <c r="Q7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94" spans="17:17" ht="17.100000000000001" customHeight="1" x14ac:dyDescent="0.25">
      <c r="Q7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95" spans="17:17" ht="17.100000000000001" customHeight="1" x14ac:dyDescent="0.25">
      <c r="Q7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96" spans="17:17" ht="17.100000000000001" customHeight="1" x14ac:dyDescent="0.25">
      <c r="Q7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97" spans="17:17" ht="17.100000000000001" customHeight="1" x14ac:dyDescent="0.25">
      <c r="Q7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98" spans="17:17" ht="17.100000000000001" customHeight="1" x14ac:dyDescent="0.25">
      <c r="Q7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99" spans="17:17" ht="17.100000000000001" customHeight="1" x14ac:dyDescent="0.25">
      <c r="Q7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00" spans="17:17" ht="17.100000000000001" customHeight="1" x14ac:dyDescent="0.25">
      <c r="Q8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01" spans="17:17" ht="17.100000000000001" customHeight="1" x14ac:dyDescent="0.25">
      <c r="Q8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02" spans="17:17" ht="17.100000000000001" customHeight="1" x14ac:dyDescent="0.25">
      <c r="Q8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03" spans="17:17" ht="17.100000000000001" customHeight="1" x14ac:dyDescent="0.25">
      <c r="Q8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04" spans="17:17" ht="17.100000000000001" customHeight="1" x14ac:dyDescent="0.25">
      <c r="Q8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05" spans="17:17" ht="17.100000000000001" customHeight="1" x14ac:dyDescent="0.25">
      <c r="Q8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06" spans="17:17" ht="17.100000000000001" customHeight="1" x14ac:dyDescent="0.25">
      <c r="Q8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07" spans="17:17" ht="17.100000000000001" customHeight="1" x14ac:dyDescent="0.25">
      <c r="Q8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08" spans="17:17" ht="17.100000000000001" customHeight="1" x14ac:dyDescent="0.25">
      <c r="Q8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09" spans="17:17" ht="17.100000000000001" customHeight="1" x14ac:dyDescent="0.25">
      <c r="Q8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10" spans="17:17" ht="17.100000000000001" customHeight="1" x14ac:dyDescent="0.25">
      <c r="Q8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11" spans="17:17" ht="17.100000000000001" customHeight="1" x14ac:dyDescent="0.25">
      <c r="Q8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12" spans="17:17" ht="17.100000000000001" customHeight="1" x14ac:dyDescent="0.25">
      <c r="Q8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13" spans="17:17" ht="17.100000000000001" customHeight="1" x14ac:dyDescent="0.25">
      <c r="Q8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14" spans="17:17" ht="17.100000000000001" customHeight="1" x14ac:dyDescent="0.25">
      <c r="Q8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15" spans="17:17" ht="17.100000000000001" customHeight="1" x14ac:dyDescent="0.25">
      <c r="Q8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16" spans="17:17" ht="17.100000000000001" customHeight="1" x14ac:dyDescent="0.25">
      <c r="Q8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17" spans="17:17" ht="17.100000000000001" customHeight="1" x14ac:dyDescent="0.25">
      <c r="Q8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18" spans="17:17" ht="17.100000000000001" customHeight="1" x14ac:dyDescent="0.25">
      <c r="Q8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19" spans="17:17" ht="17.100000000000001" customHeight="1" x14ac:dyDescent="0.25">
      <c r="Q8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20" spans="17:17" ht="17.100000000000001" customHeight="1" x14ac:dyDescent="0.25">
      <c r="Q8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21" spans="17:17" ht="17.100000000000001" customHeight="1" x14ac:dyDescent="0.25">
      <c r="Q8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22" spans="17:17" ht="17.100000000000001" customHeight="1" x14ac:dyDescent="0.25">
      <c r="Q8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23" spans="17:17" ht="17.100000000000001" customHeight="1" x14ac:dyDescent="0.25">
      <c r="Q8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24" spans="17:17" ht="17.100000000000001" customHeight="1" x14ac:dyDescent="0.25">
      <c r="Q8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25" spans="17:17" ht="17.100000000000001" customHeight="1" x14ac:dyDescent="0.25">
      <c r="Q8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26" spans="17:17" ht="17.100000000000001" customHeight="1" x14ac:dyDescent="0.25">
      <c r="Q8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27" spans="17:17" ht="17.100000000000001" customHeight="1" x14ac:dyDescent="0.25">
      <c r="Q8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28" spans="17:17" ht="17.100000000000001" customHeight="1" x14ac:dyDescent="0.25">
      <c r="Q8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29" spans="17:17" ht="17.100000000000001" customHeight="1" x14ac:dyDescent="0.25">
      <c r="Q8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30" spans="17:17" ht="17.100000000000001" customHeight="1" x14ac:dyDescent="0.25">
      <c r="Q8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31" spans="17:17" ht="17.100000000000001" customHeight="1" x14ac:dyDescent="0.25">
      <c r="Q8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32" spans="17:17" ht="17.100000000000001" customHeight="1" x14ac:dyDescent="0.25">
      <c r="Q8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33" spans="17:17" ht="17.100000000000001" customHeight="1" x14ac:dyDescent="0.25">
      <c r="Q8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34" spans="17:17" ht="17.100000000000001" customHeight="1" x14ac:dyDescent="0.25">
      <c r="Q8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35" spans="17:17" ht="17.100000000000001" customHeight="1" x14ac:dyDescent="0.25">
      <c r="Q8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36" spans="17:17" ht="17.100000000000001" customHeight="1" x14ac:dyDescent="0.25">
      <c r="Q8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37" spans="17:17" ht="17.100000000000001" customHeight="1" x14ac:dyDescent="0.25">
      <c r="Q8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38" spans="17:17" ht="17.100000000000001" customHeight="1" x14ac:dyDescent="0.25">
      <c r="Q8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39" spans="17:17" ht="17.100000000000001" customHeight="1" x14ac:dyDescent="0.25">
      <c r="Q8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40" spans="17:17" ht="17.100000000000001" customHeight="1" x14ac:dyDescent="0.25">
      <c r="Q8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41" spans="17:17" ht="17.100000000000001" customHeight="1" x14ac:dyDescent="0.25">
      <c r="Q8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42" spans="17:17" ht="17.100000000000001" customHeight="1" x14ac:dyDescent="0.25">
      <c r="Q8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43" spans="17:17" ht="17.100000000000001" customHeight="1" x14ac:dyDescent="0.25">
      <c r="Q8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44" spans="17:17" ht="17.100000000000001" customHeight="1" x14ac:dyDescent="0.25">
      <c r="Q8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45" spans="17:17" ht="17.100000000000001" customHeight="1" x14ac:dyDescent="0.25">
      <c r="Q8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46" spans="17:17" ht="17.100000000000001" customHeight="1" x14ac:dyDescent="0.25">
      <c r="Q8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47" spans="17:17" ht="17.100000000000001" customHeight="1" x14ac:dyDescent="0.25">
      <c r="Q8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48" spans="17:17" ht="17.100000000000001" customHeight="1" x14ac:dyDescent="0.25">
      <c r="Q8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49" spans="17:17" ht="17.100000000000001" customHeight="1" x14ac:dyDescent="0.25">
      <c r="Q8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50" spans="17:17" ht="17.100000000000001" customHeight="1" x14ac:dyDescent="0.25">
      <c r="Q8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51" spans="17:17" ht="17.100000000000001" customHeight="1" x14ac:dyDescent="0.25">
      <c r="Q8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52" spans="17:17" ht="17.100000000000001" customHeight="1" x14ac:dyDescent="0.25">
      <c r="Q8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53" spans="17:17" ht="17.100000000000001" customHeight="1" x14ac:dyDescent="0.25">
      <c r="Q8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54" spans="17:17" ht="17.100000000000001" customHeight="1" x14ac:dyDescent="0.25">
      <c r="Q8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55" spans="17:17" ht="17.100000000000001" customHeight="1" x14ac:dyDescent="0.25">
      <c r="Q8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56" spans="17:17" ht="17.100000000000001" customHeight="1" x14ac:dyDescent="0.25">
      <c r="Q8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57" spans="17:17" ht="17.100000000000001" customHeight="1" x14ac:dyDescent="0.25">
      <c r="Q8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58" spans="17:17" ht="17.100000000000001" customHeight="1" x14ac:dyDescent="0.25">
      <c r="Q8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59" spans="17:17" ht="17.100000000000001" customHeight="1" x14ac:dyDescent="0.25">
      <c r="Q8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60" spans="17:17" ht="17.100000000000001" customHeight="1" x14ac:dyDescent="0.25">
      <c r="Q8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61" spans="17:17" ht="17.100000000000001" customHeight="1" x14ac:dyDescent="0.25">
      <c r="Q8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62" spans="17:17" ht="17.100000000000001" customHeight="1" x14ac:dyDescent="0.25">
      <c r="Q8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63" spans="17:17" ht="17.100000000000001" customHeight="1" x14ac:dyDescent="0.25">
      <c r="Q8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64" spans="17:17" ht="17.100000000000001" customHeight="1" x14ac:dyDescent="0.25">
      <c r="Q8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65" spans="17:17" ht="17.100000000000001" customHeight="1" x14ac:dyDescent="0.25">
      <c r="Q8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66" spans="17:17" ht="17.100000000000001" customHeight="1" x14ac:dyDescent="0.25">
      <c r="Q8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67" spans="17:17" ht="17.100000000000001" customHeight="1" x14ac:dyDescent="0.25">
      <c r="Q8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68" spans="17:17" ht="17.100000000000001" customHeight="1" x14ac:dyDescent="0.25">
      <c r="Q8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69" spans="17:17" ht="17.100000000000001" customHeight="1" x14ac:dyDescent="0.25">
      <c r="Q8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70" spans="17:17" ht="17.100000000000001" customHeight="1" x14ac:dyDescent="0.25">
      <c r="Q8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71" spans="17:17" ht="17.100000000000001" customHeight="1" x14ac:dyDescent="0.25">
      <c r="Q8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72" spans="17:17" ht="17.100000000000001" customHeight="1" x14ac:dyDescent="0.25">
      <c r="Q8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73" spans="17:17" ht="17.100000000000001" customHeight="1" x14ac:dyDescent="0.25">
      <c r="Q8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74" spans="17:17" ht="17.100000000000001" customHeight="1" x14ac:dyDescent="0.25">
      <c r="Q8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75" spans="17:17" ht="17.100000000000001" customHeight="1" x14ac:dyDescent="0.25">
      <c r="Q8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76" spans="17:17" ht="17.100000000000001" customHeight="1" x14ac:dyDescent="0.25">
      <c r="Q8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77" spans="17:17" ht="17.100000000000001" customHeight="1" x14ac:dyDescent="0.25">
      <c r="Q8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78" spans="17:17" ht="17.100000000000001" customHeight="1" x14ac:dyDescent="0.25">
      <c r="Q8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79" spans="17:17" ht="17.100000000000001" customHeight="1" x14ac:dyDescent="0.25">
      <c r="Q8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80" spans="17:17" ht="17.100000000000001" customHeight="1" x14ac:dyDescent="0.25">
      <c r="Q8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81" spans="17:17" ht="17.100000000000001" customHeight="1" x14ac:dyDescent="0.25">
      <c r="Q8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82" spans="17:17" ht="17.100000000000001" customHeight="1" x14ac:dyDescent="0.25">
      <c r="Q8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83" spans="17:17" ht="17.100000000000001" customHeight="1" x14ac:dyDescent="0.25">
      <c r="Q8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84" spans="17:17" ht="17.100000000000001" customHeight="1" x14ac:dyDescent="0.25">
      <c r="Q8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85" spans="17:17" ht="17.100000000000001" customHeight="1" x14ac:dyDescent="0.25">
      <c r="Q8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86" spans="17:17" ht="17.100000000000001" customHeight="1" x14ac:dyDescent="0.25">
      <c r="Q8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87" spans="17:17" ht="17.100000000000001" customHeight="1" x14ac:dyDescent="0.25">
      <c r="Q8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88" spans="17:17" ht="17.100000000000001" customHeight="1" x14ac:dyDescent="0.25">
      <c r="Q8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89" spans="17:17" ht="17.100000000000001" customHeight="1" x14ac:dyDescent="0.25">
      <c r="Q8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90" spans="17:17" ht="17.100000000000001" customHeight="1" x14ac:dyDescent="0.25">
      <c r="Q8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91" spans="17:17" ht="17.100000000000001" customHeight="1" x14ac:dyDescent="0.25">
      <c r="Q8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92" spans="17:17" ht="17.100000000000001" customHeight="1" x14ac:dyDescent="0.25">
      <c r="Q8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93" spans="17:17" ht="17.100000000000001" customHeight="1" x14ac:dyDescent="0.25">
      <c r="Q8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94" spans="17:17" ht="17.100000000000001" customHeight="1" x14ac:dyDescent="0.25">
      <c r="Q8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95" spans="17:17" ht="17.100000000000001" customHeight="1" x14ac:dyDescent="0.25">
      <c r="Q8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96" spans="17:17" ht="17.100000000000001" customHeight="1" x14ac:dyDescent="0.25">
      <c r="Q8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97" spans="17:17" ht="17.100000000000001" customHeight="1" x14ac:dyDescent="0.25">
      <c r="Q8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98" spans="17:17" ht="17.100000000000001" customHeight="1" x14ac:dyDescent="0.25">
      <c r="Q8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99" spans="17:17" ht="17.100000000000001" customHeight="1" x14ac:dyDescent="0.25">
      <c r="Q8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00" spans="17:17" ht="17.100000000000001" customHeight="1" x14ac:dyDescent="0.25">
      <c r="Q9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01" spans="17:17" ht="17.100000000000001" customHeight="1" x14ac:dyDescent="0.25">
      <c r="Q9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02" spans="17:17" ht="17.100000000000001" customHeight="1" x14ac:dyDescent="0.25">
      <c r="Q9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03" spans="17:17" ht="17.100000000000001" customHeight="1" x14ac:dyDescent="0.25">
      <c r="Q9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04" spans="17:17" ht="17.100000000000001" customHeight="1" x14ac:dyDescent="0.25">
      <c r="Q9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05" spans="17:17" ht="17.100000000000001" customHeight="1" x14ac:dyDescent="0.25">
      <c r="Q9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06" spans="17:17" ht="17.100000000000001" customHeight="1" x14ac:dyDescent="0.25">
      <c r="Q9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07" spans="17:17" ht="17.100000000000001" customHeight="1" x14ac:dyDescent="0.25">
      <c r="Q9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08" spans="17:17" ht="17.100000000000001" customHeight="1" x14ac:dyDescent="0.25">
      <c r="Q9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09" spans="17:17" ht="17.100000000000001" customHeight="1" x14ac:dyDescent="0.25">
      <c r="Q9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10" spans="17:17" ht="17.100000000000001" customHeight="1" x14ac:dyDescent="0.25">
      <c r="Q9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11" spans="17:17" ht="17.100000000000001" customHeight="1" x14ac:dyDescent="0.25">
      <c r="Q9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12" spans="17:17" ht="17.100000000000001" customHeight="1" x14ac:dyDescent="0.25">
      <c r="Q9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13" spans="17:17" ht="17.100000000000001" customHeight="1" x14ac:dyDescent="0.25">
      <c r="Q9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14" spans="17:17" ht="17.100000000000001" customHeight="1" x14ac:dyDescent="0.25">
      <c r="Q9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15" spans="17:17" ht="17.100000000000001" customHeight="1" x14ac:dyDescent="0.25">
      <c r="Q9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16" spans="17:17" ht="17.100000000000001" customHeight="1" x14ac:dyDescent="0.25">
      <c r="Q9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17" spans="17:17" ht="17.100000000000001" customHeight="1" x14ac:dyDescent="0.25">
      <c r="Q9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18" spans="17:17" ht="17.100000000000001" customHeight="1" x14ac:dyDescent="0.25">
      <c r="Q9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19" spans="17:17" ht="17.100000000000001" customHeight="1" x14ac:dyDescent="0.25">
      <c r="Q9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20" spans="17:17" ht="17.100000000000001" customHeight="1" x14ac:dyDescent="0.25">
      <c r="Q9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21" spans="17:17" ht="17.100000000000001" customHeight="1" x14ac:dyDescent="0.25">
      <c r="Q9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22" spans="17:17" ht="17.100000000000001" customHeight="1" x14ac:dyDescent="0.25">
      <c r="Q9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23" spans="17:17" ht="17.100000000000001" customHeight="1" x14ac:dyDescent="0.25">
      <c r="Q9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24" spans="17:17" ht="17.100000000000001" customHeight="1" x14ac:dyDescent="0.25">
      <c r="Q9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25" spans="17:17" ht="17.100000000000001" customHeight="1" x14ac:dyDescent="0.25">
      <c r="Q9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26" spans="17:17" ht="17.100000000000001" customHeight="1" x14ac:dyDescent="0.25">
      <c r="Q9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27" spans="17:17" ht="17.100000000000001" customHeight="1" x14ac:dyDescent="0.25">
      <c r="Q9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28" spans="17:17" ht="17.100000000000001" customHeight="1" x14ac:dyDescent="0.25">
      <c r="Q9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29" spans="17:17" ht="17.100000000000001" customHeight="1" x14ac:dyDescent="0.25">
      <c r="Q9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30" spans="17:17" ht="17.100000000000001" customHeight="1" x14ac:dyDescent="0.25">
      <c r="Q9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31" spans="17:17" ht="17.100000000000001" customHeight="1" x14ac:dyDescent="0.25">
      <c r="Q9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32" spans="17:17" ht="17.100000000000001" customHeight="1" x14ac:dyDescent="0.25">
      <c r="Q9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33" spans="17:17" ht="17.100000000000001" customHeight="1" x14ac:dyDescent="0.25">
      <c r="Q9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34" spans="17:17" ht="17.100000000000001" customHeight="1" x14ac:dyDescent="0.25">
      <c r="Q9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35" spans="17:17" ht="17.100000000000001" customHeight="1" x14ac:dyDescent="0.25">
      <c r="Q9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36" spans="17:17" ht="17.100000000000001" customHeight="1" x14ac:dyDescent="0.25">
      <c r="Q9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37" spans="17:17" ht="17.100000000000001" customHeight="1" x14ac:dyDescent="0.25">
      <c r="Q9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38" spans="17:17" ht="17.100000000000001" customHeight="1" x14ac:dyDescent="0.25">
      <c r="Q9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39" spans="17:17" ht="17.100000000000001" customHeight="1" x14ac:dyDescent="0.25">
      <c r="Q9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40" spans="17:17" ht="17.100000000000001" customHeight="1" x14ac:dyDescent="0.25">
      <c r="Q9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41" spans="17:17" ht="17.100000000000001" customHeight="1" x14ac:dyDescent="0.25">
      <c r="Q9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42" spans="17:17" ht="17.100000000000001" customHeight="1" x14ac:dyDescent="0.25">
      <c r="Q9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43" spans="17:17" ht="17.100000000000001" customHeight="1" x14ac:dyDescent="0.25">
      <c r="Q9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44" spans="17:17" ht="17.100000000000001" customHeight="1" x14ac:dyDescent="0.25">
      <c r="Q9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45" spans="17:17" ht="17.100000000000001" customHeight="1" x14ac:dyDescent="0.25">
      <c r="Q9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46" spans="17:17" ht="17.100000000000001" customHeight="1" x14ac:dyDescent="0.25">
      <c r="Q9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47" spans="17:17" ht="17.100000000000001" customHeight="1" x14ac:dyDescent="0.25">
      <c r="Q9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48" spans="17:17" ht="17.100000000000001" customHeight="1" x14ac:dyDescent="0.25">
      <c r="Q9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49" spans="17:17" ht="17.100000000000001" customHeight="1" x14ac:dyDescent="0.25">
      <c r="Q9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50" spans="17:17" ht="17.100000000000001" customHeight="1" x14ac:dyDescent="0.25">
      <c r="Q9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51" spans="17:17" ht="17.100000000000001" customHeight="1" x14ac:dyDescent="0.25">
      <c r="Q9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52" spans="17:17" ht="17.100000000000001" customHeight="1" x14ac:dyDescent="0.25">
      <c r="Q9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53" spans="17:17" ht="17.100000000000001" customHeight="1" x14ac:dyDescent="0.25">
      <c r="Q9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54" spans="17:17" ht="17.100000000000001" customHeight="1" x14ac:dyDescent="0.25">
      <c r="Q9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55" spans="17:17" ht="17.100000000000001" customHeight="1" x14ac:dyDescent="0.25">
      <c r="Q9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56" spans="17:17" ht="17.100000000000001" customHeight="1" x14ac:dyDescent="0.25">
      <c r="Q9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57" spans="17:17" ht="17.100000000000001" customHeight="1" x14ac:dyDescent="0.25">
      <c r="Q9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58" spans="17:17" ht="17.100000000000001" customHeight="1" x14ac:dyDescent="0.25">
      <c r="Q9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59" spans="17:17" ht="17.100000000000001" customHeight="1" x14ac:dyDescent="0.25">
      <c r="Q9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60" spans="17:17" ht="17.100000000000001" customHeight="1" x14ac:dyDescent="0.25">
      <c r="Q9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61" spans="17:17" ht="17.100000000000001" customHeight="1" x14ac:dyDescent="0.25">
      <c r="Q9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62" spans="17:17" ht="17.100000000000001" customHeight="1" x14ac:dyDescent="0.25">
      <c r="Q9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63" spans="17:17" ht="17.100000000000001" customHeight="1" x14ac:dyDescent="0.25">
      <c r="Q9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64" spans="17:17" ht="17.100000000000001" customHeight="1" x14ac:dyDescent="0.25">
      <c r="Q9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65" spans="17:17" ht="17.100000000000001" customHeight="1" x14ac:dyDescent="0.25">
      <c r="Q9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66" spans="17:17" ht="17.100000000000001" customHeight="1" x14ac:dyDescent="0.25">
      <c r="Q9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67" spans="17:17" ht="17.100000000000001" customHeight="1" x14ac:dyDescent="0.25">
      <c r="Q9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68" spans="17:17" ht="17.100000000000001" customHeight="1" x14ac:dyDescent="0.25">
      <c r="Q9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69" spans="17:17" ht="17.100000000000001" customHeight="1" x14ac:dyDescent="0.25">
      <c r="Q9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70" spans="17:17" ht="17.100000000000001" customHeight="1" x14ac:dyDescent="0.25">
      <c r="Q9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71" spans="17:17" ht="17.100000000000001" customHeight="1" x14ac:dyDescent="0.25">
      <c r="Q9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72" spans="17:17" ht="17.100000000000001" customHeight="1" x14ac:dyDescent="0.25">
      <c r="Q9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73" spans="17:17" ht="17.100000000000001" customHeight="1" x14ac:dyDescent="0.25">
      <c r="Q9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74" spans="17:17" ht="17.100000000000001" customHeight="1" x14ac:dyDescent="0.25">
      <c r="Q9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75" spans="17:17" ht="17.100000000000001" customHeight="1" x14ac:dyDescent="0.25">
      <c r="Q9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76" spans="17:17" ht="17.100000000000001" customHeight="1" x14ac:dyDescent="0.25">
      <c r="Q9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77" spans="17:17" ht="17.100000000000001" customHeight="1" x14ac:dyDescent="0.25">
      <c r="Q9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78" spans="17:17" ht="17.100000000000001" customHeight="1" x14ac:dyDescent="0.25">
      <c r="Q9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79" spans="17:17" ht="17.100000000000001" customHeight="1" x14ac:dyDescent="0.25">
      <c r="Q9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80" spans="17:17" ht="17.100000000000001" customHeight="1" x14ac:dyDescent="0.25">
      <c r="Q9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81" spans="17:17" ht="17.100000000000001" customHeight="1" x14ac:dyDescent="0.25">
      <c r="Q9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82" spans="17:17" ht="17.100000000000001" customHeight="1" x14ac:dyDescent="0.25">
      <c r="Q9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83" spans="17:17" ht="17.100000000000001" customHeight="1" x14ac:dyDescent="0.25">
      <c r="Q9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84" spans="17:17" ht="17.100000000000001" customHeight="1" x14ac:dyDescent="0.25">
      <c r="Q9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85" spans="17:17" ht="17.100000000000001" customHeight="1" x14ac:dyDescent="0.25">
      <c r="Q9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86" spans="17:17" ht="17.100000000000001" customHeight="1" x14ac:dyDescent="0.25">
      <c r="Q9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87" spans="17:17" ht="17.100000000000001" customHeight="1" x14ac:dyDescent="0.25">
      <c r="Q9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88" spans="17:17" ht="17.100000000000001" customHeight="1" x14ac:dyDescent="0.25">
      <c r="Q9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89" spans="17:17" ht="17.100000000000001" customHeight="1" x14ac:dyDescent="0.25">
      <c r="Q9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90" spans="17:17" ht="17.100000000000001" customHeight="1" x14ac:dyDescent="0.25">
      <c r="Q9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91" spans="17:17" ht="17.100000000000001" customHeight="1" x14ac:dyDescent="0.25">
      <c r="Q9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92" spans="17:17" ht="17.100000000000001" customHeight="1" x14ac:dyDescent="0.25">
      <c r="Q9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93" spans="17:17" ht="17.100000000000001" customHeight="1" x14ac:dyDescent="0.25">
      <c r="Q9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94" spans="17:17" ht="17.100000000000001" customHeight="1" x14ac:dyDescent="0.25">
      <c r="Q9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95" spans="17:17" ht="17.100000000000001" customHeight="1" x14ac:dyDescent="0.25">
      <c r="Q9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96" spans="17:17" ht="17.100000000000001" customHeight="1" x14ac:dyDescent="0.25">
      <c r="Q9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97" spans="17:17" ht="17.100000000000001" customHeight="1" x14ac:dyDescent="0.25">
      <c r="Q9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98" spans="17:17" ht="17.100000000000001" customHeight="1" x14ac:dyDescent="0.25">
      <c r="Q9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99" spans="17:17" ht="17.100000000000001" customHeight="1" x14ac:dyDescent="0.25">
      <c r="Q9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00" spans="17:17" ht="17.100000000000001" customHeight="1" x14ac:dyDescent="0.25">
      <c r="Q10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01" spans="17:17" ht="17.100000000000001" customHeight="1" x14ac:dyDescent="0.25">
      <c r="Q10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02" spans="17:17" ht="17.100000000000001" customHeight="1" x14ac:dyDescent="0.25">
      <c r="Q10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03" spans="17:17" ht="17.100000000000001" customHeight="1" x14ac:dyDescent="0.25">
      <c r="Q10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04" spans="17:17" ht="17.100000000000001" customHeight="1" x14ac:dyDescent="0.25">
      <c r="Q10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05" spans="17:17" ht="17.100000000000001" customHeight="1" x14ac:dyDescent="0.25">
      <c r="Q10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06" spans="17:17" ht="17.100000000000001" customHeight="1" x14ac:dyDescent="0.25">
      <c r="Q10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07" spans="17:17" ht="17.100000000000001" customHeight="1" x14ac:dyDescent="0.25">
      <c r="Q10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08" spans="17:17" ht="17.100000000000001" customHeight="1" x14ac:dyDescent="0.25">
      <c r="Q10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09" spans="17:17" ht="17.100000000000001" customHeight="1" x14ac:dyDescent="0.25">
      <c r="Q10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10" spans="17:17" ht="17.100000000000001" customHeight="1" x14ac:dyDescent="0.25">
      <c r="Q10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11" spans="17:17" ht="17.100000000000001" customHeight="1" x14ac:dyDescent="0.25">
      <c r="Q10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12" spans="17:17" ht="17.100000000000001" customHeight="1" x14ac:dyDescent="0.25">
      <c r="Q10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13" spans="17:17" ht="17.100000000000001" customHeight="1" x14ac:dyDescent="0.25">
      <c r="Q10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14" spans="17:17" ht="17.100000000000001" customHeight="1" x14ac:dyDescent="0.25">
      <c r="Q10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15" spans="17:17" ht="17.100000000000001" customHeight="1" x14ac:dyDescent="0.25">
      <c r="Q10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16" spans="17:17" ht="17.100000000000001" customHeight="1" x14ac:dyDescent="0.25">
      <c r="Q10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17" spans="17:17" ht="17.100000000000001" customHeight="1" x14ac:dyDescent="0.25">
      <c r="Q10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18" spans="17:17" ht="17.100000000000001" customHeight="1" x14ac:dyDescent="0.25">
      <c r="Q10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19" spans="17:17" ht="17.100000000000001" customHeight="1" x14ac:dyDescent="0.25">
      <c r="Q10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20" spans="17:17" ht="17.100000000000001" customHeight="1" x14ac:dyDescent="0.25">
      <c r="Q10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21" spans="17:17" ht="17.100000000000001" customHeight="1" x14ac:dyDescent="0.25">
      <c r="Q10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22" spans="17:17" ht="17.100000000000001" customHeight="1" x14ac:dyDescent="0.25">
      <c r="Q10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23" spans="17:17" ht="17.100000000000001" customHeight="1" x14ac:dyDescent="0.25">
      <c r="Q10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24" spans="17:17" ht="17.100000000000001" customHeight="1" x14ac:dyDescent="0.25">
      <c r="Q10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25" spans="17:17" ht="17.100000000000001" customHeight="1" x14ac:dyDescent="0.25">
      <c r="Q10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26" spans="17:17" ht="17.100000000000001" customHeight="1" x14ac:dyDescent="0.25">
      <c r="Q10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27" spans="17:17" ht="17.100000000000001" customHeight="1" x14ac:dyDescent="0.25">
      <c r="Q10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28" spans="17:17" ht="17.100000000000001" customHeight="1" x14ac:dyDescent="0.25">
      <c r="Q10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29" spans="17:17" ht="17.100000000000001" customHeight="1" x14ac:dyDescent="0.25">
      <c r="Q10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30" spans="17:17" ht="17.100000000000001" customHeight="1" x14ac:dyDescent="0.25">
      <c r="Q10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31" spans="17:17" ht="17.100000000000001" customHeight="1" x14ac:dyDescent="0.25">
      <c r="Q10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32" spans="17:17" ht="17.100000000000001" customHeight="1" x14ac:dyDescent="0.25">
      <c r="Q10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33" spans="17:17" ht="17.100000000000001" customHeight="1" x14ac:dyDescent="0.25">
      <c r="Q10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34" spans="17:17" ht="17.100000000000001" customHeight="1" x14ac:dyDescent="0.25">
      <c r="Q10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35" spans="17:17" ht="17.100000000000001" customHeight="1" x14ac:dyDescent="0.25">
      <c r="Q10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36" spans="17:17" ht="17.100000000000001" customHeight="1" x14ac:dyDescent="0.25">
      <c r="Q10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37" spans="17:17" ht="17.100000000000001" customHeight="1" x14ac:dyDescent="0.25">
      <c r="Q10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38" spans="17:17" ht="17.100000000000001" customHeight="1" x14ac:dyDescent="0.25">
      <c r="Q10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39" spans="17:17" ht="17.100000000000001" customHeight="1" x14ac:dyDescent="0.25">
      <c r="Q10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40" spans="17:17" ht="17.100000000000001" customHeight="1" x14ac:dyDescent="0.25">
      <c r="Q10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41" spans="17:17" ht="17.100000000000001" customHeight="1" x14ac:dyDescent="0.25">
      <c r="Q10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42" spans="17:17" ht="17.100000000000001" customHeight="1" x14ac:dyDescent="0.25">
      <c r="Q10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43" spans="17:17" ht="17.100000000000001" customHeight="1" x14ac:dyDescent="0.25">
      <c r="Q10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44" spans="17:17" ht="17.100000000000001" customHeight="1" x14ac:dyDescent="0.25">
      <c r="Q10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45" spans="17:17" ht="17.100000000000001" customHeight="1" x14ac:dyDescent="0.25">
      <c r="Q10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46" spans="17:17" ht="17.100000000000001" customHeight="1" x14ac:dyDescent="0.25">
      <c r="Q10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47" spans="17:17" ht="17.100000000000001" customHeight="1" x14ac:dyDescent="0.25">
      <c r="Q10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48" spans="17:17" ht="17.100000000000001" customHeight="1" x14ac:dyDescent="0.25">
      <c r="Q10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49" spans="17:17" ht="17.100000000000001" customHeight="1" x14ac:dyDescent="0.25">
      <c r="Q10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50" spans="17:17" ht="17.100000000000001" customHeight="1" x14ac:dyDescent="0.25">
      <c r="Q10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51" spans="17:17" ht="17.100000000000001" customHeight="1" x14ac:dyDescent="0.25">
      <c r="Q10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52" spans="17:17" ht="17.100000000000001" customHeight="1" x14ac:dyDescent="0.25">
      <c r="Q10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53" spans="17:17" ht="17.100000000000001" customHeight="1" x14ac:dyDescent="0.25">
      <c r="Q10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54" spans="17:17" ht="17.100000000000001" customHeight="1" x14ac:dyDescent="0.25">
      <c r="Q10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55" spans="17:17" ht="17.100000000000001" customHeight="1" x14ac:dyDescent="0.25">
      <c r="Q10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56" spans="17:17" ht="17.100000000000001" customHeight="1" x14ac:dyDescent="0.25">
      <c r="Q10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57" spans="17:17" ht="17.100000000000001" customHeight="1" x14ac:dyDescent="0.25">
      <c r="Q10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58" spans="17:17" ht="17.100000000000001" customHeight="1" x14ac:dyDescent="0.25">
      <c r="Q10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59" spans="17:17" ht="17.100000000000001" customHeight="1" x14ac:dyDescent="0.25">
      <c r="Q10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60" spans="17:17" ht="17.100000000000001" customHeight="1" x14ac:dyDescent="0.25">
      <c r="Q10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61" spans="17:17" ht="17.100000000000001" customHeight="1" x14ac:dyDescent="0.25">
      <c r="Q10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62" spans="17:17" ht="17.100000000000001" customHeight="1" x14ac:dyDescent="0.25">
      <c r="Q10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63" spans="17:17" ht="17.100000000000001" customHeight="1" x14ac:dyDescent="0.25">
      <c r="Q10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64" spans="17:17" ht="17.100000000000001" customHeight="1" x14ac:dyDescent="0.25">
      <c r="Q10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65" spans="17:17" ht="17.100000000000001" customHeight="1" x14ac:dyDescent="0.25">
      <c r="Q10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66" spans="17:17" ht="17.100000000000001" customHeight="1" x14ac:dyDescent="0.25">
      <c r="Q10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67" spans="17:17" ht="17.100000000000001" customHeight="1" x14ac:dyDescent="0.25">
      <c r="Q10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68" spans="17:17" ht="17.100000000000001" customHeight="1" x14ac:dyDescent="0.25">
      <c r="Q10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69" spans="17:17" ht="17.100000000000001" customHeight="1" x14ac:dyDescent="0.25">
      <c r="Q10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70" spans="17:17" ht="17.100000000000001" customHeight="1" x14ac:dyDescent="0.25">
      <c r="Q10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71" spans="17:17" ht="17.100000000000001" customHeight="1" x14ac:dyDescent="0.25">
      <c r="Q10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72" spans="17:17" ht="17.100000000000001" customHeight="1" x14ac:dyDescent="0.25">
      <c r="Q10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73" spans="17:17" ht="17.100000000000001" customHeight="1" x14ac:dyDescent="0.25">
      <c r="Q10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74" spans="17:17" ht="17.100000000000001" customHeight="1" x14ac:dyDescent="0.25">
      <c r="Q10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75" spans="17:17" ht="17.100000000000001" customHeight="1" x14ac:dyDescent="0.25">
      <c r="Q10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76" spans="17:17" ht="17.100000000000001" customHeight="1" x14ac:dyDescent="0.25">
      <c r="Q10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77" spans="17:17" ht="17.100000000000001" customHeight="1" x14ac:dyDescent="0.25">
      <c r="Q10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78" spans="17:17" ht="17.100000000000001" customHeight="1" x14ac:dyDescent="0.25">
      <c r="Q10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79" spans="17:17" ht="17.100000000000001" customHeight="1" x14ac:dyDescent="0.25">
      <c r="Q10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80" spans="17:17" ht="17.100000000000001" customHeight="1" x14ac:dyDescent="0.25">
      <c r="Q10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81" spans="17:17" ht="17.100000000000001" customHeight="1" x14ac:dyDescent="0.25">
      <c r="Q10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82" spans="17:17" ht="17.100000000000001" customHeight="1" x14ac:dyDescent="0.25">
      <c r="Q10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83" spans="17:17" ht="17.100000000000001" customHeight="1" x14ac:dyDescent="0.25">
      <c r="Q10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84" spans="17:17" ht="17.100000000000001" customHeight="1" x14ac:dyDescent="0.25">
      <c r="Q10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85" spans="17:17" ht="17.100000000000001" customHeight="1" x14ac:dyDescent="0.25">
      <c r="Q10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86" spans="17:17" ht="17.100000000000001" customHeight="1" x14ac:dyDescent="0.25">
      <c r="Q10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87" spans="17:17" ht="17.100000000000001" customHeight="1" x14ac:dyDescent="0.25">
      <c r="Q10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88" spans="17:17" ht="17.100000000000001" customHeight="1" x14ac:dyDescent="0.25">
      <c r="Q10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89" spans="17:17" ht="17.100000000000001" customHeight="1" x14ac:dyDescent="0.25">
      <c r="Q10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90" spans="17:17" ht="17.100000000000001" customHeight="1" x14ac:dyDescent="0.25">
      <c r="Q10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91" spans="17:17" ht="17.100000000000001" customHeight="1" x14ac:dyDescent="0.25">
      <c r="Q10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92" spans="17:17" ht="17.100000000000001" customHeight="1" x14ac:dyDescent="0.25">
      <c r="Q10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93" spans="17:17" ht="17.100000000000001" customHeight="1" x14ac:dyDescent="0.25">
      <c r="Q10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94" spans="17:17" ht="17.100000000000001" customHeight="1" x14ac:dyDescent="0.25">
      <c r="Q10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95" spans="17:17" ht="17.100000000000001" customHeight="1" x14ac:dyDescent="0.25">
      <c r="Q10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96" spans="17:17" ht="17.100000000000001" customHeight="1" x14ac:dyDescent="0.25">
      <c r="Q10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97" spans="17:17" ht="17.100000000000001" customHeight="1" x14ac:dyDescent="0.25">
      <c r="Q10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98" spans="17:17" ht="17.100000000000001" customHeight="1" x14ac:dyDescent="0.25">
      <c r="Q10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99" spans="17:17" ht="17.100000000000001" customHeight="1" x14ac:dyDescent="0.25">
      <c r="Q10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00" spans="17:17" ht="17.100000000000001" customHeight="1" x14ac:dyDescent="0.25">
      <c r="Q11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01" spans="17:17" ht="17.100000000000001" customHeight="1" x14ac:dyDescent="0.25">
      <c r="Q11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02" spans="17:17" ht="17.100000000000001" customHeight="1" x14ac:dyDescent="0.25">
      <c r="Q11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03" spans="17:17" ht="17.100000000000001" customHeight="1" x14ac:dyDescent="0.25">
      <c r="Q11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04" spans="17:17" ht="17.100000000000001" customHeight="1" x14ac:dyDescent="0.25">
      <c r="Q11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05" spans="17:17" ht="17.100000000000001" customHeight="1" x14ac:dyDescent="0.25">
      <c r="Q11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06" spans="17:17" ht="17.100000000000001" customHeight="1" x14ac:dyDescent="0.25">
      <c r="Q11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07" spans="17:17" ht="17.100000000000001" customHeight="1" x14ac:dyDescent="0.25">
      <c r="Q11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08" spans="17:17" ht="17.100000000000001" customHeight="1" x14ac:dyDescent="0.25">
      <c r="Q11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09" spans="17:17" ht="17.100000000000001" customHeight="1" x14ac:dyDescent="0.25">
      <c r="Q11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10" spans="17:17" ht="17.100000000000001" customHeight="1" x14ac:dyDescent="0.25">
      <c r="Q11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11" spans="17:17" ht="17.100000000000001" customHeight="1" x14ac:dyDescent="0.25">
      <c r="Q11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12" spans="17:17" ht="17.100000000000001" customHeight="1" x14ac:dyDescent="0.25">
      <c r="Q11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13" spans="17:17" ht="17.100000000000001" customHeight="1" x14ac:dyDescent="0.25">
      <c r="Q11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14" spans="17:17" ht="17.100000000000001" customHeight="1" x14ac:dyDescent="0.25">
      <c r="Q11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15" spans="17:17" ht="17.100000000000001" customHeight="1" x14ac:dyDescent="0.25">
      <c r="Q11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16" spans="17:17" ht="17.100000000000001" customHeight="1" x14ac:dyDescent="0.25">
      <c r="Q11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17" spans="17:17" ht="17.100000000000001" customHeight="1" x14ac:dyDescent="0.25">
      <c r="Q11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18" spans="17:17" ht="17.100000000000001" customHeight="1" x14ac:dyDescent="0.25">
      <c r="Q11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19" spans="17:17" ht="17.100000000000001" customHeight="1" x14ac:dyDescent="0.25">
      <c r="Q11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20" spans="17:17" ht="17.100000000000001" customHeight="1" x14ac:dyDescent="0.25">
      <c r="Q11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21" spans="17:17" ht="17.100000000000001" customHeight="1" x14ac:dyDescent="0.25">
      <c r="Q11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22" spans="17:17" ht="17.100000000000001" customHeight="1" x14ac:dyDescent="0.25">
      <c r="Q11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23" spans="17:17" ht="17.100000000000001" customHeight="1" x14ac:dyDescent="0.25">
      <c r="Q11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24" spans="17:17" ht="17.100000000000001" customHeight="1" x14ac:dyDescent="0.25">
      <c r="Q11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25" spans="17:17" ht="17.100000000000001" customHeight="1" x14ac:dyDescent="0.25">
      <c r="Q11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26" spans="17:17" ht="17.100000000000001" customHeight="1" x14ac:dyDescent="0.25">
      <c r="Q11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27" spans="17:17" ht="17.100000000000001" customHeight="1" x14ac:dyDescent="0.25">
      <c r="Q11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28" spans="17:17" ht="17.100000000000001" customHeight="1" x14ac:dyDescent="0.25">
      <c r="Q11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29" spans="17:17" ht="17.100000000000001" customHeight="1" x14ac:dyDescent="0.25">
      <c r="Q11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30" spans="17:17" ht="17.100000000000001" customHeight="1" x14ac:dyDescent="0.25">
      <c r="Q11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31" spans="17:17" ht="17.100000000000001" customHeight="1" x14ac:dyDescent="0.25">
      <c r="Q11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32" spans="17:17" ht="17.100000000000001" customHeight="1" x14ac:dyDescent="0.25">
      <c r="Q11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33" spans="17:17" ht="17.100000000000001" customHeight="1" x14ac:dyDescent="0.25">
      <c r="Q11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34" spans="17:17" ht="17.100000000000001" customHeight="1" x14ac:dyDescent="0.25">
      <c r="Q11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35" spans="17:17" ht="17.100000000000001" customHeight="1" x14ac:dyDescent="0.25">
      <c r="Q11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36" spans="17:17" ht="17.100000000000001" customHeight="1" x14ac:dyDescent="0.25">
      <c r="Q11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37" spans="17:17" ht="17.100000000000001" customHeight="1" x14ac:dyDescent="0.25">
      <c r="Q11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38" spans="17:17" ht="17.100000000000001" customHeight="1" x14ac:dyDescent="0.25">
      <c r="Q11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39" spans="17:17" ht="17.100000000000001" customHeight="1" x14ac:dyDescent="0.25">
      <c r="Q11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40" spans="17:17" ht="17.100000000000001" customHeight="1" x14ac:dyDescent="0.25">
      <c r="Q11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41" spans="17:17" ht="17.100000000000001" customHeight="1" x14ac:dyDescent="0.25">
      <c r="Q11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42" spans="17:17" ht="17.100000000000001" customHeight="1" x14ac:dyDescent="0.25">
      <c r="Q11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43" spans="17:17" ht="17.100000000000001" customHeight="1" x14ac:dyDescent="0.25">
      <c r="Q11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44" spans="17:17" ht="17.100000000000001" customHeight="1" x14ac:dyDescent="0.25">
      <c r="Q11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45" spans="17:17" ht="17.100000000000001" customHeight="1" x14ac:dyDescent="0.25">
      <c r="Q11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46" spans="17:17" ht="17.100000000000001" customHeight="1" x14ac:dyDescent="0.25">
      <c r="Q11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47" spans="17:17" ht="17.100000000000001" customHeight="1" x14ac:dyDescent="0.25">
      <c r="Q11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48" spans="17:17" ht="17.100000000000001" customHeight="1" x14ac:dyDescent="0.25">
      <c r="Q11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49" spans="17:17" ht="17.100000000000001" customHeight="1" x14ac:dyDescent="0.25">
      <c r="Q11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50" spans="17:17" ht="17.100000000000001" customHeight="1" x14ac:dyDescent="0.25">
      <c r="Q11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51" spans="17:17" ht="17.100000000000001" customHeight="1" x14ac:dyDescent="0.25">
      <c r="Q11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52" spans="17:17" ht="17.100000000000001" customHeight="1" x14ac:dyDescent="0.25">
      <c r="Q11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53" spans="17:17" ht="17.100000000000001" customHeight="1" x14ac:dyDescent="0.25">
      <c r="Q11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54" spans="17:17" ht="17.100000000000001" customHeight="1" x14ac:dyDescent="0.25">
      <c r="Q11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55" spans="17:17" ht="17.100000000000001" customHeight="1" x14ac:dyDescent="0.25">
      <c r="Q11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56" spans="17:17" ht="17.100000000000001" customHeight="1" x14ac:dyDescent="0.25">
      <c r="Q11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57" spans="17:17" ht="17.100000000000001" customHeight="1" x14ac:dyDescent="0.25">
      <c r="Q11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58" spans="17:17" ht="17.100000000000001" customHeight="1" x14ac:dyDescent="0.25">
      <c r="Q11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59" spans="17:17" ht="17.100000000000001" customHeight="1" x14ac:dyDescent="0.25">
      <c r="Q11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60" spans="17:17" ht="17.100000000000001" customHeight="1" x14ac:dyDescent="0.25">
      <c r="Q11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61" spans="17:17" ht="17.100000000000001" customHeight="1" x14ac:dyDescent="0.25">
      <c r="Q11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62" spans="17:17" ht="17.100000000000001" customHeight="1" x14ac:dyDescent="0.25">
      <c r="Q11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63" spans="17:17" ht="17.100000000000001" customHeight="1" x14ac:dyDescent="0.25">
      <c r="Q11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64" spans="17:17" ht="17.100000000000001" customHeight="1" x14ac:dyDescent="0.25">
      <c r="Q11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65" spans="17:17" ht="17.100000000000001" customHeight="1" x14ac:dyDescent="0.25">
      <c r="Q11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66" spans="17:17" ht="17.100000000000001" customHeight="1" x14ac:dyDescent="0.25">
      <c r="Q11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67" spans="17:17" ht="17.100000000000001" customHeight="1" x14ac:dyDescent="0.25">
      <c r="Q11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68" spans="17:17" ht="17.100000000000001" customHeight="1" x14ac:dyDescent="0.25">
      <c r="Q11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69" spans="17:17" ht="17.100000000000001" customHeight="1" x14ac:dyDescent="0.25">
      <c r="Q11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70" spans="17:17" ht="17.100000000000001" customHeight="1" x14ac:dyDescent="0.25">
      <c r="Q11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71" spans="17:17" ht="17.100000000000001" customHeight="1" x14ac:dyDescent="0.25">
      <c r="Q11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72" spans="17:17" ht="17.100000000000001" customHeight="1" x14ac:dyDescent="0.25">
      <c r="Q11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73" spans="17:17" ht="17.100000000000001" customHeight="1" x14ac:dyDescent="0.25">
      <c r="Q11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74" spans="17:17" ht="17.100000000000001" customHeight="1" x14ac:dyDescent="0.25">
      <c r="Q11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75" spans="17:17" ht="17.100000000000001" customHeight="1" x14ac:dyDescent="0.25">
      <c r="Q11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76" spans="17:17" ht="17.100000000000001" customHeight="1" x14ac:dyDescent="0.25">
      <c r="Q11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77" spans="17:17" ht="17.100000000000001" customHeight="1" x14ac:dyDescent="0.25">
      <c r="Q11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78" spans="17:17" ht="17.100000000000001" customHeight="1" x14ac:dyDescent="0.25">
      <c r="Q11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79" spans="17:17" ht="17.100000000000001" customHeight="1" x14ac:dyDescent="0.25">
      <c r="Q11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80" spans="17:17" ht="17.100000000000001" customHeight="1" x14ac:dyDescent="0.25">
      <c r="Q11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81" spans="17:17" ht="17.100000000000001" customHeight="1" x14ac:dyDescent="0.25">
      <c r="Q11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82" spans="17:17" ht="17.100000000000001" customHeight="1" x14ac:dyDescent="0.25">
      <c r="Q11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83" spans="17:17" ht="17.100000000000001" customHeight="1" x14ac:dyDescent="0.25">
      <c r="Q11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84" spans="17:17" ht="17.100000000000001" customHeight="1" x14ac:dyDescent="0.25">
      <c r="Q11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85" spans="17:17" ht="17.100000000000001" customHeight="1" x14ac:dyDescent="0.25">
      <c r="Q11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86" spans="17:17" ht="17.100000000000001" customHeight="1" x14ac:dyDescent="0.25">
      <c r="Q11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87" spans="17:17" ht="17.100000000000001" customHeight="1" x14ac:dyDescent="0.25">
      <c r="Q11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88" spans="17:17" ht="17.100000000000001" customHeight="1" x14ac:dyDescent="0.25">
      <c r="Q11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89" spans="17:17" ht="17.100000000000001" customHeight="1" x14ac:dyDescent="0.25">
      <c r="Q11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90" spans="17:17" ht="17.100000000000001" customHeight="1" x14ac:dyDescent="0.25">
      <c r="Q11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91" spans="17:17" ht="17.100000000000001" customHeight="1" x14ac:dyDescent="0.25">
      <c r="Q11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92" spans="17:17" ht="17.100000000000001" customHeight="1" x14ac:dyDescent="0.25">
      <c r="Q11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93" spans="17:17" ht="17.100000000000001" customHeight="1" x14ac:dyDescent="0.25">
      <c r="Q11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94" spans="17:17" ht="17.100000000000001" customHeight="1" x14ac:dyDescent="0.25">
      <c r="Q11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95" spans="17:17" ht="17.100000000000001" customHeight="1" x14ac:dyDescent="0.25">
      <c r="Q11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96" spans="17:17" ht="17.100000000000001" customHeight="1" x14ac:dyDescent="0.25">
      <c r="Q11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97" spans="17:17" ht="17.100000000000001" customHeight="1" x14ac:dyDescent="0.25">
      <c r="Q11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98" spans="17:17" ht="17.100000000000001" customHeight="1" x14ac:dyDescent="0.25">
      <c r="Q11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99" spans="17:17" ht="17.100000000000001" customHeight="1" x14ac:dyDescent="0.25">
      <c r="Q11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00" spans="17:17" ht="17.100000000000001" customHeight="1" x14ac:dyDescent="0.25">
      <c r="Q12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01" spans="17:17" ht="17.100000000000001" customHeight="1" x14ac:dyDescent="0.25">
      <c r="Q12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02" spans="17:17" ht="17.100000000000001" customHeight="1" x14ac:dyDescent="0.25">
      <c r="Q12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03" spans="17:17" ht="17.100000000000001" customHeight="1" x14ac:dyDescent="0.25">
      <c r="Q12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04" spans="17:17" ht="17.100000000000001" customHeight="1" x14ac:dyDescent="0.25">
      <c r="Q12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05" spans="17:17" ht="17.100000000000001" customHeight="1" x14ac:dyDescent="0.25">
      <c r="Q12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06" spans="17:17" ht="17.100000000000001" customHeight="1" x14ac:dyDescent="0.25">
      <c r="Q12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07" spans="17:17" ht="17.100000000000001" customHeight="1" x14ac:dyDescent="0.25">
      <c r="Q12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08" spans="17:17" ht="17.100000000000001" customHeight="1" x14ac:dyDescent="0.25">
      <c r="Q12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09" spans="17:17" ht="17.100000000000001" customHeight="1" x14ac:dyDescent="0.25">
      <c r="Q12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10" spans="17:17" ht="17.100000000000001" customHeight="1" x14ac:dyDescent="0.25">
      <c r="Q12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11" spans="17:17" ht="17.100000000000001" customHeight="1" x14ac:dyDescent="0.25">
      <c r="Q12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12" spans="17:17" ht="17.100000000000001" customHeight="1" x14ac:dyDescent="0.25">
      <c r="Q12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13" spans="17:17" ht="17.100000000000001" customHeight="1" x14ac:dyDescent="0.25">
      <c r="Q12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14" spans="17:17" ht="17.100000000000001" customHeight="1" x14ac:dyDescent="0.25">
      <c r="Q12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15" spans="17:17" ht="17.100000000000001" customHeight="1" x14ac:dyDescent="0.25">
      <c r="Q12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16" spans="17:17" ht="17.100000000000001" customHeight="1" x14ac:dyDescent="0.25">
      <c r="Q12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17" spans="17:17" ht="17.100000000000001" customHeight="1" x14ac:dyDescent="0.25">
      <c r="Q12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18" spans="17:17" ht="17.100000000000001" customHeight="1" x14ac:dyDescent="0.25">
      <c r="Q12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19" spans="17:17" ht="17.100000000000001" customHeight="1" x14ac:dyDescent="0.25">
      <c r="Q12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20" spans="17:17" ht="17.100000000000001" customHeight="1" x14ac:dyDescent="0.25">
      <c r="Q12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21" spans="17:17" ht="17.100000000000001" customHeight="1" x14ac:dyDescent="0.25">
      <c r="Q12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22" spans="17:17" ht="17.100000000000001" customHeight="1" x14ac:dyDescent="0.25">
      <c r="Q12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23" spans="17:17" ht="17.100000000000001" customHeight="1" x14ac:dyDescent="0.25">
      <c r="Q12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24" spans="17:17" ht="17.100000000000001" customHeight="1" x14ac:dyDescent="0.25">
      <c r="Q12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25" spans="17:17" ht="17.100000000000001" customHeight="1" x14ac:dyDescent="0.25">
      <c r="Q12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26" spans="17:17" ht="17.100000000000001" customHeight="1" x14ac:dyDescent="0.25">
      <c r="Q12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27" spans="17:17" ht="17.100000000000001" customHeight="1" x14ac:dyDescent="0.25">
      <c r="Q12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28" spans="17:17" ht="17.100000000000001" customHeight="1" x14ac:dyDescent="0.25">
      <c r="Q12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29" spans="17:17" ht="17.100000000000001" customHeight="1" x14ac:dyDescent="0.25">
      <c r="Q12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30" spans="17:17" ht="17.100000000000001" customHeight="1" x14ac:dyDescent="0.25">
      <c r="Q12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31" spans="17:17" ht="17.100000000000001" customHeight="1" x14ac:dyDescent="0.25">
      <c r="Q12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32" spans="17:17" ht="17.100000000000001" customHeight="1" x14ac:dyDescent="0.25">
      <c r="Q12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33" spans="17:17" ht="17.100000000000001" customHeight="1" x14ac:dyDescent="0.25">
      <c r="Q12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34" spans="17:17" ht="17.100000000000001" customHeight="1" x14ac:dyDescent="0.25">
      <c r="Q12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35" spans="17:17" ht="17.100000000000001" customHeight="1" x14ac:dyDescent="0.25">
      <c r="Q12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36" spans="17:17" ht="17.100000000000001" customHeight="1" x14ac:dyDescent="0.25">
      <c r="Q12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37" spans="17:17" ht="17.100000000000001" customHeight="1" x14ac:dyDescent="0.25">
      <c r="Q12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38" spans="17:17" ht="17.100000000000001" customHeight="1" x14ac:dyDescent="0.25">
      <c r="Q12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39" spans="17:17" ht="17.100000000000001" customHeight="1" x14ac:dyDescent="0.25">
      <c r="Q12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40" spans="17:17" ht="17.100000000000001" customHeight="1" x14ac:dyDescent="0.25">
      <c r="Q12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41" spans="17:17" ht="17.100000000000001" customHeight="1" x14ac:dyDescent="0.25">
      <c r="Q12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42" spans="17:17" ht="17.100000000000001" customHeight="1" x14ac:dyDescent="0.25">
      <c r="Q12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43" spans="17:17" ht="17.100000000000001" customHeight="1" x14ac:dyDescent="0.25">
      <c r="Q12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44" spans="17:17" ht="17.100000000000001" customHeight="1" x14ac:dyDescent="0.25">
      <c r="Q12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45" spans="17:17" ht="17.100000000000001" customHeight="1" x14ac:dyDescent="0.25">
      <c r="Q12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46" spans="17:17" ht="17.100000000000001" customHeight="1" x14ac:dyDescent="0.25">
      <c r="Q12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47" spans="17:17" ht="17.100000000000001" customHeight="1" x14ac:dyDescent="0.25">
      <c r="Q12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48" spans="17:17" ht="17.100000000000001" customHeight="1" x14ac:dyDescent="0.25">
      <c r="Q12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49" spans="17:17" ht="17.100000000000001" customHeight="1" x14ac:dyDescent="0.25">
      <c r="Q12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50" spans="17:17" ht="17.100000000000001" customHeight="1" x14ac:dyDescent="0.25">
      <c r="Q12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51" spans="17:17" ht="17.100000000000001" customHeight="1" x14ac:dyDescent="0.25">
      <c r="Q12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52" spans="17:17" ht="17.100000000000001" customHeight="1" x14ac:dyDescent="0.25">
      <c r="Q12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53" spans="17:17" ht="17.100000000000001" customHeight="1" x14ac:dyDescent="0.25">
      <c r="Q12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54" spans="17:17" ht="17.100000000000001" customHeight="1" x14ac:dyDescent="0.25">
      <c r="Q12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55" spans="17:17" ht="17.100000000000001" customHeight="1" x14ac:dyDescent="0.25">
      <c r="Q12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56" spans="17:17" ht="17.100000000000001" customHeight="1" x14ac:dyDescent="0.25">
      <c r="Q12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57" spans="17:17" ht="17.100000000000001" customHeight="1" x14ac:dyDescent="0.25">
      <c r="Q12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58" spans="17:17" ht="17.100000000000001" customHeight="1" x14ac:dyDescent="0.25">
      <c r="Q12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59" spans="17:17" ht="17.100000000000001" customHeight="1" x14ac:dyDescent="0.25">
      <c r="Q12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60" spans="17:17" ht="17.100000000000001" customHeight="1" x14ac:dyDescent="0.25">
      <c r="Q12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61" spans="17:17" ht="17.100000000000001" customHeight="1" x14ac:dyDescent="0.25">
      <c r="Q12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62" spans="17:17" ht="17.100000000000001" customHeight="1" x14ac:dyDescent="0.25">
      <c r="Q12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63" spans="17:17" ht="17.100000000000001" customHeight="1" x14ac:dyDescent="0.25">
      <c r="Q12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64" spans="17:17" ht="17.100000000000001" customHeight="1" x14ac:dyDescent="0.25">
      <c r="Q12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65" spans="17:17" ht="17.100000000000001" customHeight="1" x14ac:dyDescent="0.25">
      <c r="Q12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66" spans="17:17" ht="17.100000000000001" customHeight="1" x14ac:dyDescent="0.25">
      <c r="Q12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67" spans="17:17" ht="17.100000000000001" customHeight="1" x14ac:dyDescent="0.25">
      <c r="Q12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68" spans="17:17" ht="17.100000000000001" customHeight="1" x14ac:dyDescent="0.25">
      <c r="Q12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69" spans="17:17" ht="17.100000000000001" customHeight="1" x14ac:dyDescent="0.25">
      <c r="Q12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70" spans="17:17" ht="17.100000000000001" customHeight="1" x14ac:dyDescent="0.25">
      <c r="Q12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71" spans="17:17" ht="17.100000000000001" customHeight="1" x14ac:dyDescent="0.25">
      <c r="Q12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72" spans="17:17" ht="17.100000000000001" customHeight="1" x14ac:dyDescent="0.25">
      <c r="Q12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73" spans="17:17" ht="17.100000000000001" customHeight="1" x14ac:dyDescent="0.25">
      <c r="Q12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74" spans="17:17" ht="17.100000000000001" customHeight="1" x14ac:dyDescent="0.25">
      <c r="Q12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75" spans="17:17" ht="17.100000000000001" customHeight="1" x14ac:dyDescent="0.25">
      <c r="Q12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76" spans="17:17" ht="17.100000000000001" customHeight="1" x14ac:dyDescent="0.25">
      <c r="Q12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77" spans="17:17" ht="17.100000000000001" customHeight="1" x14ac:dyDescent="0.25">
      <c r="Q12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78" spans="17:17" ht="17.100000000000001" customHeight="1" x14ac:dyDescent="0.25">
      <c r="Q12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79" spans="17:17" ht="17.100000000000001" customHeight="1" x14ac:dyDescent="0.25">
      <c r="Q12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80" spans="17:17" ht="17.100000000000001" customHeight="1" x14ac:dyDescent="0.25">
      <c r="Q12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81" spans="17:17" ht="17.100000000000001" customHeight="1" x14ac:dyDescent="0.25">
      <c r="Q12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82" spans="17:17" ht="17.100000000000001" customHeight="1" x14ac:dyDescent="0.25">
      <c r="Q12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83" spans="17:17" ht="17.100000000000001" customHeight="1" x14ac:dyDescent="0.25">
      <c r="Q12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84" spans="17:17" ht="17.100000000000001" customHeight="1" x14ac:dyDescent="0.25">
      <c r="Q12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85" spans="17:17" ht="17.100000000000001" customHeight="1" x14ac:dyDescent="0.25">
      <c r="Q12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86" spans="17:17" ht="17.100000000000001" customHeight="1" x14ac:dyDescent="0.25">
      <c r="Q12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87" spans="17:17" ht="17.100000000000001" customHeight="1" x14ac:dyDescent="0.25">
      <c r="Q12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88" spans="17:17" ht="17.100000000000001" customHeight="1" x14ac:dyDescent="0.25">
      <c r="Q12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89" spans="17:17" ht="17.100000000000001" customHeight="1" x14ac:dyDescent="0.25">
      <c r="Q12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90" spans="17:17" ht="17.100000000000001" customHeight="1" x14ac:dyDescent="0.25">
      <c r="Q12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91" spans="17:17" ht="17.100000000000001" customHeight="1" x14ac:dyDescent="0.25">
      <c r="Q12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92" spans="17:17" ht="17.100000000000001" customHeight="1" x14ac:dyDescent="0.25">
      <c r="Q12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93" spans="17:17" ht="17.100000000000001" customHeight="1" x14ac:dyDescent="0.25">
      <c r="Q12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94" spans="17:17" ht="17.100000000000001" customHeight="1" x14ac:dyDescent="0.25">
      <c r="Q12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95" spans="17:17" ht="17.100000000000001" customHeight="1" x14ac:dyDescent="0.25">
      <c r="Q12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96" spans="17:17" ht="17.100000000000001" customHeight="1" x14ac:dyDescent="0.25">
      <c r="Q12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97" spans="17:17" ht="17.100000000000001" customHeight="1" x14ac:dyDescent="0.25">
      <c r="Q12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98" spans="17:17" ht="17.100000000000001" customHeight="1" x14ac:dyDescent="0.25">
      <c r="Q12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99" spans="17:17" ht="17.100000000000001" customHeight="1" x14ac:dyDescent="0.25">
      <c r="Q12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00" spans="17:17" ht="17.100000000000001" customHeight="1" x14ac:dyDescent="0.25">
      <c r="Q13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01" spans="17:17" ht="17.100000000000001" customHeight="1" x14ac:dyDescent="0.25">
      <c r="Q13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02" spans="17:17" ht="17.100000000000001" customHeight="1" x14ac:dyDescent="0.25">
      <c r="Q13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03" spans="17:17" ht="17.100000000000001" customHeight="1" x14ac:dyDescent="0.25">
      <c r="Q13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04" spans="17:17" ht="17.100000000000001" customHeight="1" x14ac:dyDescent="0.25">
      <c r="Q13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05" spans="17:17" ht="17.100000000000001" customHeight="1" x14ac:dyDescent="0.25">
      <c r="Q13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06" spans="17:17" ht="17.100000000000001" customHeight="1" x14ac:dyDescent="0.25">
      <c r="Q13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07" spans="17:17" ht="17.100000000000001" customHeight="1" x14ac:dyDescent="0.25">
      <c r="Q13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08" spans="17:17" ht="17.100000000000001" customHeight="1" x14ac:dyDescent="0.25">
      <c r="Q13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09" spans="17:17" ht="17.100000000000001" customHeight="1" x14ac:dyDescent="0.25">
      <c r="Q13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10" spans="17:17" ht="17.100000000000001" customHeight="1" x14ac:dyDescent="0.25">
      <c r="Q13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11" spans="17:17" ht="17.100000000000001" customHeight="1" x14ac:dyDescent="0.25">
      <c r="Q13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12" spans="17:17" ht="17.100000000000001" customHeight="1" x14ac:dyDescent="0.25">
      <c r="Q13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13" spans="17:17" ht="17.100000000000001" customHeight="1" x14ac:dyDescent="0.25">
      <c r="Q13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14" spans="17:17" ht="17.100000000000001" customHeight="1" x14ac:dyDescent="0.25">
      <c r="Q13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15" spans="17:17" ht="17.100000000000001" customHeight="1" x14ac:dyDescent="0.25">
      <c r="Q13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16" spans="17:17" ht="17.100000000000001" customHeight="1" x14ac:dyDescent="0.25">
      <c r="Q13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17" spans="17:17" ht="17.100000000000001" customHeight="1" x14ac:dyDescent="0.25">
      <c r="Q13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18" spans="17:17" ht="17.100000000000001" customHeight="1" x14ac:dyDescent="0.25">
      <c r="Q13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19" spans="17:17" ht="17.100000000000001" customHeight="1" x14ac:dyDescent="0.25">
      <c r="Q13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20" spans="17:17" ht="17.100000000000001" customHeight="1" x14ac:dyDescent="0.25">
      <c r="Q13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21" spans="17:17" ht="17.100000000000001" customHeight="1" x14ac:dyDescent="0.25">
      <c r="Q13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22" spans="17:17" ht="17.100000000000001" customHeight="1" x14ac:dyDescent="0.25">
      <c r="Q13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23" spans="17:17" ht="17.100000000000001" customHeight="1" x14ac:dyDescent="0.25">
      <c r="Q13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24" spans="17:17" ht="17.100000000000001" customHeight="1" x14ac:dyDescent="0.25">
      <c r="Q13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25" spans="17:17" ht="17.100000000000001" customHeight="1" x14ac:dyDescent="0.25">
      <c r="Q13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26" spans="17:17" ht="17.100000000000001" customHeight="1" x14ac:dyDescent="0.25">
      <c r="Q13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27" spans="17:17" ht="17.100000000000001" customHeight="1" x14ac:dyDescent="0.25">
      <c r="Q13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28" spans="17:17" ht="17.100000000000001" customHeight="1" x14ac:dyDescent="0.25">
      <c r="Q13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29" spans="17:17" ht="17.100000000000001" customHeight="1" x14ac:dyDescent="0.25">
      <c r="Q13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30" spans="17:17" ht="17.100000000000001" customHeight="1" x14ac:dyDescent="0.25">
      <c r="Q13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31" spans="17:17" ht="17.100000000000001" customHeight="1" x14ac:dyDescent="0.25">
      <c r="Q13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32" spans="17:17" ht="17.100000000000001" customHeight="1" x14ac:dyDescent="0.25">
      <c r="Q13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33" spans="17:17" ht="17.100000000000001" customHeight="1" x14ac:dyDescent="0.25">
      <c r="Q13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34" spans="17:17" ht="17.100000000000001" customHeight="1" x14ac:dyDescent="0.25">
      <c r="Q13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35" spans="17:17" ht="17.100000000000001" customHeight="1" x14ac:dyDescent="0.25">
      <c r="Q13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36" spans="17:17" ht="17.100000000000001" customHeight="1" x14ac:dyDescent="0.25">
      <c r="Q13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37" spans="17:17" ht="17.100000000000001" customHeight="1" x14ac:dyDescent="0.25">
      <c r="Q13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38" spans="17:17" ht="17.100000000000001" customHeight="1" x14ac:dyDescent="0.25">
      <c r="Q13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39" spans="17:17" ht="17.100000000000001" customHeight="1" x14ac:dyDescent="0.25">
      <c r="Q13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40" spans="17:17" ht="17.100000000000001" customHeight="1" x14ac:dyDescent="0.25">
      <c r="Q13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41" spans="17:17" ht="17.100000000000001" customHeight="1" x14ac:dyDescent="0.25">
      <c r="Q13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42" spans="17:17" ht="17.100000000000001" customHeight="1" x14ac:dyDescent="0.25">
      <c r="Q13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43" spans="17:17" ht="17.100000000000001" customHeight="1" x14ac:dyDescent="0.25">
      <c r="Q13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44" spans="17:17" ht="17.100000000000001" customHeight="1" x14ac:dyDescent="0.25">
      <c r="Q13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45" spans="17:17" ht="17.100000000000001" customHeight="1" x14ac:dyDescent="0.25">
      <c r="Q13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46" spans="17:17" ht="17.100000000000001" customHeight="1" x14ac:dyDescent="0.25">
      <c r="Q13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47" spans="17:17" ht="17.100000000000001" customHeight="1" x14ac:dyDescent="0.25">
      <c r="Q13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48" spans="17:17" ht="17.100000000000001" customHeight="1" x14ac:dyDescent="0.25">
      <c r="Q13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49" spans="17:17" ht="17.100000000000001" customHeight="1" x14ac:dyDescent="0.25">
      <c r="Q13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50" spans="17:17" ht="17.100000000000001" customHeight="1" x14ac:dyDescent="0.25">
      <c r="Q13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51" spans="17:17" ht="17.100000000000001" customHeight="1" x14ac:dyDescent="0.25">
      <c r="Q13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52" spans="17:17" ht="17.100000000000001" customHeight="1" x14ac:dyDescent="0.25">
      <c r="Q13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53" spans="17:17" ht="17.100000000000001" customHeight="1" x14ac:dyDescent="0.25">
      <c r="Q13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54" spans="17:17" ht="17.100000000000001" customHeight="1" x14ac:dyDescent="0.25">
      <c r="Q13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55" spans="17:17" ht="17.100000000000001" customHeight="1" x14ac:dyDescent="0.25">
      <c r="Q13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56" spans="17:17" ht="17.100000000000001" customHeight="1" x14ac:dyDescent="0.25">
      <c r="Q13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57" spans="17:17" ht="17.100000000000001" customHeight="1" x14ac:dyDescent="0.25">
      <c r="Q13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58" spans="17:17" ht="17.100000000000001" customHeight="1" x14ac:dyDescent="0.25">
      <c r="Q13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59" spans="17:17" ht="17.100000000000001" customHeight="1" x14ac:dyDescent="0.25">
      <c r="Q13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60" spans="17:17" ht="17.100000000000001" customHeight="1" x14ac:dyDescent="0.25">
      <c r="Q13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61" spans="17:17" ht="17.100000000000001" customHeight="1" x14ac:dyDescent="0.25">
      <c r="Q13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62" spans="17:17" ht="17.100000000000001" customHeight="1" x14ac:dyDescent="0.25">
      <c r="Q13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63" spans="17:17" ht="17.100000000000001" customHeight="1" x14ac:dyDescent="0.25">
      <c r="Q13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64" spans="17:17" ht="17.100000000000001" customHeight="1" x14ac:dyDescent="0.25">
      <c r="Q13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65" spans="17:17" ht="17.100000000000001" customHeight="1" x14ac:dyDescent="0.25">
      <c r="Q13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66" spans="17:17" ht="17.100000000000001" customHeight="1" x14ac:dyDescent="0.25">
      <c r="Q13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67" spans="17:17" ht="17.100000000000001" customHeight="1" x14ac:dyDescent="0.25">
      <c r="Q13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68" spans="17:17" ht="17.100000000000001" customHeight="1" x14ac:dyDescent="0.25">
      <c r="Q13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69" spans="17:17" ht="17.100000000000001" customHeight="1" x14ac:dyDescent="0.25">
      <c r="Q13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70" spans="17:17" ht="17.100000000000001" customHeight="1" x14ac:dyDescent="0.25">
      <c r="Q13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71" spans="17:17" ht="17.100000000000001" customHeight="1" x14ac:dyDescent="0.25">
      <c r="Q13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72" spans="17:17" ht="17.100000000000001" customHeight="1" x14ac:dyDescent="0.25">
      <c r="Q13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73" spans="17:17" ht="17.100000000000001" customHeight="1" x14ac:dyDescent="0.25">
      <c r="Q13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74" spans="17:17" ht="17.100000000000001" customHeight="1" x14ac:dyDescent="0.25">
      <c r="Q13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75" spans="17:17" ht="17.100000000000001" customHeight="1" x14ac:dyDescent="0.25">
      <c r="Q13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76" spans="17:17" ht="17.100000000000001" customHeight="1" x14ac:dyDescent="0.25">
      <c r="Q13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77" spans="17:17" ht="17.100000000000001" customHeight="1" x14ac:dyDescent="0.25">
      <c r="Q13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78" spans="17:17" ht="17.100000000000001" customHeight="1" x14ac:dyDescent="0.25">
      <c r="Q13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79" spans="17:17" ht="17.100000000000001" customHeight="1" x14ac:dyDescent="0.25">
      <c r="Q13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80" spans="17:17" ht="17.100000000000001" customHeight="1" x14ac:dyDescent="0.25">
      <c r="Q13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81" spans="17:17" ht="17.100000000000001" customHeight="1" x14ac:dyDescent="0.25">
      <c r="Q13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82" spans="17:17" ht="17.100000000000001" customHeight="1" x14ac:dyDescent="0.25">
      <c r="Q13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83" spans="17:17" ht="17.100000000000001" customHeight="1" x14ac:dyDescent="0.25">
      <c r="Q13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84" spans="17:17" ht="17.100000000000001" customHeight="1" x14ac:dyDescent="0.25">
      <c r="Q13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85" spans="17:17" ht="17.100000000000001" customHeight="1" x14ac:dyDescent="0.25">
      <c r="Q13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86" spans="17:17" ht="17.100000000000001" customHeight="1" x14ac:dyDescent="0.25">
      <c r="Q13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87" spans="17:17" ht="17.100000000000001" customHeight="1" x14ac:dyDescent="0.25">
      <c r="Q13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88" spans="17:17" ht="17.100000000000001" customHeight="1" x14ac:dyDescent="0.25">
      <c r="Q13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89" spans="17:17" ht="17.100000000000001" customHeight="1" x14ac:dyDescent="0.25">
      <c r="Q13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90" spans="17:17" ht="17.100000000000001" customHeight="1" x14ac:dyDescent="0.25">
      <c r="Q13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91" spans="17:17" ht="17.100000000000001" customHeight="1" x14ac:dyDescent="0.25">
      <c r="Q13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92" spans="17:17" ht="17.100000000000001" customHeight="1" x14ac:dyDescent="0.25">
      <c r="Q13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93" spans="17:17" ht="17.100000000000001" customHeight="1" x14ac:dyDescent="0.25">
      <c r="Q13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94" spans="17:17" ht="17.100000000000001" customHeight="1" x14ac:dyDescent="0.25">
      <c r="Q13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95" spans="17:17" ht="17.100000000000001" customHeight="1" x14ac:dyDescent="0.25">
      <c r="Q13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96" spans="17:17" ht="17.100000000000001" customHeight="1" x14ac:dyDescent="0.25">
      <c r="Q13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97" spans="17:17" ht="17.100000000000001" customHeight="1" x14ac:dyDescent="0.25">
      <c r="Q13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98" spans="17:17" ht="17.100000000000001" customHeight="1" x14ac:dyDescent="0.25">
      <c r="Q13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99" spans="17:17" ht="17.100000000000001" customHeight="1" x14ac:dyDescent="0.25">
      <c r="Q13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00" spans="17:17" ht="17.100000000000001" customHeight="1" x14ac:dyDescent="0.25">
      <c r="Q14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01" spans="17:17" ht="17.100000000000001" customHeight="1" x14ac:dyDescent="0.25">
      <c r="Q14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02" spans="17:17" ht="17.100000000000001" customHeight="1" x14ac:dyDescent="0.25">
      <c r="Q14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03" spans="17:17" ht="17.100000000000001" customHeight="1" x14ac:dyDescent="0.25">
      <c r="Q14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04" spans="17:17" ht="17.100000000000001" customHeight="1" x14ac:dyDescent="0.25">
      <c r="Q14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05" spans="17:17" ht="17.100000000000001" customHeight="1" x14ac:dyDescent="0.25">
      <c r="Q14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06" spans="17:17" ht="17.100000000000001" customHeight="1" x14ac:dyDescent="0.25">
      <c r="Q14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07" spans="17:17" ht="17.100000000000001" customHeight="1" x14ac:dyDescent="0.25">
      <c r="Q14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08" spans="17:17" ht="17.100000000000001" customHeight="1" x14ac:dyDescent="0.25">
      <c r="Q14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09" spans="17:17" ht="17.100000000000001" customHeight="1" x14ac:dyDescent="0.25">
      <c r="Q14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10" spans="17:17" ht="17.100000000000001" customHeight="1" x14ac:dyDescent="0.25">
      <c r="Q14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11" spans="17:17" ht="17.100000000000001" customHeight="1" x14ac:dyDescent="0.25">
      <c r="Q14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12" spans="17:17" ht="17.100000000000001" customHeight="1" x14ac:dyDescent="0.25">
      <c r="Q14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13" spans="17:17" ht="17.100000000000001" customHeight="1" x14ac:dyDescent="0.25">
      <c r="Q14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14" spans="17:17" ht="17.100000000000001" customHeight="1" x14ac:dyDescent="0.25">
      <c r="Q14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15" spans="17:17" ht="17.100000000000001" customHeight="1" x14ac:dyDescent="0.25">
      <c r="Q14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16" spans="17:17" ht="17.100000000000001" customHeight="1" x14ac:dyDescent="0.25">
      <c r="Q14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17" spans="17:17" ht="17.100000000000001" customHeight="1" x14ac:dyDescent="0.25">
      <c r="Q14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18" spans="17:17" ht="17.100000000000001" customHeight="1" x14ac:dyDescent="0.25">
      <c r="Q14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19" spans="17:17" ht="17.100000000000001" customHeight="1" x14ac:dyDescent="0.25">
      <c r="Q14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20" spans="17:17" ht="17.100000000000001" customHeight="1" x14ac:dyDescent="0.25">
      <c r="Q14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21" spans="17:17" ht="17.100000000000001" customHeight="1" x14ac:dyDescent="0.25">
      <c r="Q14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22" spans="17:17" ht="17.100000000000001" customHeight="1" x14ac:dyDescent="0.25">
      <c r="Q14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23" spans="17:17" ht="17.100000000000001" customHeight="1" x14ac:dyDescent="0.25">
      <c r="Q14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24" spans="17:17" ht="17.100000000000001" customHeight="1" x14ac:dyDescent="0.25">
      <c r="Q14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25" spans="17:17" ht="17.100000000000001" customHeight="1" x14ac:dyDescent="0.25">
      <c r="Q14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26" spans="17:17" ht="17.100000000000001" customHeight="1" x14ac:dyDescent="0.25">
      <c r="Q14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27" spans="17:17" ht="17.100000000000001" customHeight="1" x14ac:dyDescent="0.25">
      <c r="Q14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28" spans="17:17" ht="17.100000000000001" customHeight="1" x14ac:dyDescent="0.25">
      <c r="Q14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29" spans="17:17" ht="17.100000000000001" customHeight="1" x14ac:dyDescent="0.25">
      <c r="Q14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30" spans="17:17" ht="17.100000000000001" customHeight="1" x14ac:dyDescent="0.25">
      <c r="Q14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31" spans="17:17" ht="17.100000000000001" customHeight="1" x14ac:dyDescent="0.25">
      <c r="Q14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32" spans="17:17" ht="17.100000000000001" customHeight="1" x14ac:dyDescent="0.25">
      <c r="Q14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33" spans="17:17" ht="17.100000000000001" customHeight="1" x14ac:dyDescent="0.25">
      <c r="Q14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34" spans="17:17" ht="17.100000000000001" customHeight="1" x14ac:dyDescent="0.25">
      <c r="Q14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35" spans="17:17" ht="17.100000000000001" customHeight="1" x14ac:dyDescent="0.25">
      <c r="Q14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36" spans="17:17" ht="17.100000000000001" customHeight="1" x14ac:dyDescent="0.25">
      <c r="Q14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37" spans="17:17" ht="17.100000000000001" customHeight="1" x14ac:dyDescent="0.25">
      <c r="Q14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38" spans="17:17" ht="17.100000000000001" customHeight="1" x14ac:dyDescent="0.25">
      <c r="Q14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39" spans="17:17" ht="17.100000000000001" customHeight="1" x14ac:dyDescent="0.25">
      <c r="Q14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40" spans="17:17" ht="17.100000000000001" customHeight="1" x14ac:dyDescent="0.25">
      <c r="Q14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41" spans="17:17" ht="17.100000000000001" customHeight="1" x14ac:dyDescent="0.25">
      <c r="Q14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42" spans="17:17" ht="17.100000000000001" customHeight="1" x14ac:dyDescent="0.25">
      <c r="Q14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43" spans="17:17" ht="17.100000000000001" customHeight="1" x14ac:dyDescent="0.25">
      <c r="Q14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44" spans="17:17" ht="17.100000000000001" customHeight="1" x14ac:dyDescent="0.25">
      <c r="Q14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45" spans="17:17" ht="17.100000000000001" customHeight="1" x14ac:dyDescent="0.25">
      <c r="Q14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46" spans="17:17" ht="17.100000000000001" customHeight="1" x14ac:dyDescent="0.25">
      <c r="Q14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47" spans="17:17" ht="17.100000000000001" customHeight="1" x14ac:dyDescent="0.25">
      <c r="Q14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48" spans="17:17" ht="17.100000000000001" customHeight="1" x14ac:dyDescent="0.25">
      <c r="Q14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49" spans="17:17" ht="17.100000000000001" customHeight="1" x14ac:dyDescent="0.25">
      <c r="Q14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50" spans="17:17" ht="17.100000000000001" customHeight="1" x14ac:dyDescent="0.25">
      <c r="Q14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51" spans="17:17" ht="17.100000000000001" customHeight="1" x14ac:dyDescent="0.25">
      <c r="Q14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52" spans="17:17" ht="17.100000000000001" customHeight="1" x14ac:dyDescent="0.25">
      <c r="Q14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53" spans="17:17" ht="17.100000000000001" customHeight="1" x14ac:dyDescent="0.25">
      <c r="Q14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54" spans="17:17" ht="17.100000000000001" customHeight="1" x14ac:dyDescent="0.25">
      <c r="Q14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55" spans="17:17" ht="17.100000000000001" customHeight="1" x14ac:dyDescent="0.25">
      <c r="Q14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56" spans="17:17" ht="17.100000000000001" customHeight="1" x14ac:dyDescent="0.25">
      <c r="Q14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57" spans="17:17" ht="17.100000000000001" customHeight="1" x14ac:dyDescent="0.25">
      <c r="Q14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58" spans="17:17" ht="17.100000000000001" customHeight="1" x14ac:dyDescent="0.25">
      <c r="Q14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59" spans="17:17" ht="17.100000000000001" customHeight="1" x14ac:dyDescent="0.25">
      <c r="Q14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60" spans="17:17" ht="17.100000000000001" customHeight="1" x14ac:dyDescent="0.25">
      <c r="Q14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61" spans="17:17" ht="17.100000000000001" customHeight="1" x14ac:dyDescent="0.25">
      <c r="Q14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62" spans="17:17" ht="17.100000000000001" customHeight="1" x14ac:dyDescent="0.25">
      <c r="Q14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63" spans="17:17" ht="17.100000000000001" customHeight="1" x14ac:dyDescent="0.25">
      <c r="Q14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64" spans="17:17" ht="17.100000000000001" customHeight="1" x14ac:dyDescent="0.25">
      <c r="Q14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65" spans="17:17" ht="17.100000000000001" customHeight="1" x14ac:dyDescent="0.25">
      <c r="Q14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66" spans="17:17" ht="17.100000000000001" customHeight="1" x14ac:dyDescent="0.25">
      <c r="Q14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67" spans="17:17" ht="17.100000000000001" customHeight="1" x14ac:dyDescent="0.25">
      <c r="Q14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68" spans="17:17" ht="17.100000000000001" customHeight="1" x14ac:dyDescent="0.25">
      <c r="Q14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69" spans="17:17" ht="17.100000000000001" customHeight="1" x14ac:dyDescent="0.25">
      <c r="Q14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70" spans="17:17" ht="17.100000000000001" customHeight="1" x14ac:dyDescent="0.25">
      <c r="Q14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71" spans="17:17" ht="17.100000000000001" customHeight="1" x14ac:dyDescent="0.25">
      <c r="Q14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72" spans="17:17" ht="17.100000000000001" customHeight="1" x14ac:dyDescent="0.25">
      <c r="Q14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73" spans="17:17" ht="17.100000000000001" customHeight="1" x14ac:dyDescent="0.25">
      <c r="Q14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74" spans="17:17" ht="17.100000000000001" customHeight="1" x14ac:dyDescent="0.25">
      <c r="Q14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75" spans="17:17" ht="17.100000000000001" customHeight="1" x14ac:dyDescent="0.25">
      <c r="Q14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76" spans="17:17" ht="17.100000000000001" customHeight="1" x14ac:dyDescent="0.25">
      <c r="Q14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77" spans="17:17" ht="17.100000000000001" customHeight="1" x14ac:dyDescent="0.25">
      <c r="Q14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78" spans="17:17" ht="17.100000000000001" customHeight="1" x14ac:dyDescent="0.25">
      <c r="Q14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79" spans="17:17" ht="17.100000000000001" customHeight="1" x14ac:dyDescent="0.25">
      <c r="Q14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80" spans="17:17" ht="17.100000000000001" customHeight="1" x14ac:dyDescent="0.25">
      <c r="Q14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81" spans="17:17" ht="17.100000000000001" customHeight="1" x14ac:dyDescent="0.25">
      <c r="Q14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82" spans="17:17" ht="17.100000000000001" customHeight="1" x14ac:dyDescent="0.25">
      <c r="Q14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83" spans="17:17" ht="17.100000000000001" customHeight="1" x14ac:dyDescent="0.25">
      <c r="Q14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84" spans="17:17" ht="17.100000000000001" customHeight="1" x14ac:dyDescent="0.25">
      <c r="Q14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85" spans="17:17" ht="17.100000000000001" customHeight="1" x14ac:dyDescent="0.25">
      <c r="Q14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86" spans="17:17" ht="17.100000000000001" customHeight="1" x14ac:dyDescent="0.25">
      <c r="Q14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87" spans="17:17" ht="17.100000000000001" customHeight="1" x14ac:dyDescent="0.25">
      <c r="Q14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88" spans="17:17" ht="17.100000000000001" customHeight="1" x14ac:dyDescent="0.25">
      <c r="Q14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89" spans="17:17" ht="17.100000000000001" customHeight="1" x14ac:dyDescent="0.25">
      <c r="Q14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90" spans="17:17" ht="17.100000000000001" customHeight="1" x14ac:dyDescent="0.25">
      <c r="Q14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91" spans="17:17" ht="17.100000000000001" customHeight="1" x14ac:dyDescent="0.25">
      <c r="Q14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92" spans="17:17" ht="17.100000000000001" customHeight="1" x14ac:dyDescent="0.25">
      <c r="Q14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93" spans="17:17" ht="17.100000000000001" customHeight="1" x14ac:dyDescent="0.25">
      <c r="Q14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94" spans="17:17" ht="17.100000000000001" customHeight="1" x14ac:dyDescent="0.25">
      <c r="Q14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95" spans="17:17" ht="17.100000000000001" customHeight="1" x14ac:dyDescent="0.25">
      <c r="Q14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96" spans="17:17" ht="17.100000000000001" customHeight="1" x14ac:dyDescent="0.25">
      <c r="Q14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97" spans="17:17" ht="17.100000000000001" customHeight="1" x14ac:dyDescent="0.25">
      <c r="Q14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98" spans="17:17" ht="17.100000000000001" customHeight="1" x14ac:dyDescent="0.25">
      <c r="Q14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99" spans="17:17" ht="17.100000000000001" customHeight="1" x14ac:dyDescent="0.25">
      <c r="Q14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00" spans="17:17" ht="17.100000000000001" customHeight="1" x14ac:dyDescent="0.25">
      <c r="Q15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01" spans="17:17" ht="17.100000000000001" customHeight="1" x14ac:dyDescent="0.25">
      <c r="Q15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02" spans="17:17" ht="17.100000000000001" customHeight="1" x14ac:dyDescent="0.25">
      <c r="Q15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03" spans="17:17" ht="17.100000000000001" customHeight="1" x14ac:dyDescent="0.25">
      <c r="Q15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04" spans="17:17" ht="17.100000000000001" customHeight="1" x14ac:dyDescent="0.25">
      <c r="Q15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05" spans="17:17" ht="17.100000000000001" customHeight="1" x14ac:dyDescent="0.25">
      <c r="Q15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06" spans="17:17" ht="17.100000000000001" customHeight="1" x14ac:dyDescent="0.25">
      <c r="Q15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07" spans="17:17" ht="17.100000000000001" customHeight="1" x14ac:dyDescent="0.25">
      <c r="Q15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08" spans="17:17" ht="17.100000000000001" customHeight="1" x14ac:dyDescent="0.25">
      <c r="Q15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09" spans="17:17" ht="17.100000000000001" customHeight="1" x14ac:dyDescent="0.25">
      <c r="Q15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10" spans="17:17" ht="17.100000000000001" customHeight="1" x14ac:dyDescent="0.25">
      <c r="Q15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11" spans="17:17" ht="17.100000000000001" customHeight="1" x14ac:dyDescent="0.25">
      <c r="Q15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12" spans="17:17" ht="17.100000000000001" customHeight="1" x14ac:dyDescent="0.25">
      <c r="Q15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13" spans="17:17" ht="17.100000000000001" customHeight="1" x14ac:dyDescent="0.25">
      <c r="Q15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14" spans="17:17" ht="17.100000000000001" customHeight="1" x14ac:dyDescent="0.25">
      <c r="Q15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15" spans="17:17" ht="17.100000000000001" customHeight="1" x14ac:dyDescent="0.25">
      <c r="Q15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16" spans="17:17" ht="17.100000000000001" customHeight="1" x14ac:dyDescent="0.25">
      <c r="Q15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17" spans="17:17" ht="17.100000000000001" customHeight="1" x14ac:dyDescent="0.25">
      <c r="Q15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18" spans="17:17" ht="17.100000000000001" customHeight="1" x14ac:dyDescent="0.25">
      <c r="Q15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19" spans="17:17" ht="17.100000000000001" customHeight="1" x14ac:dyDescent="0.25">
      <c r="Q15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20" spans="17:17" ht="17.100000000000001" customHeight="1" x14ac:dyDescent="0.25">
      <c r="Q15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21" spans="17:17" ht="17.100000000000001" customHeight="1" x14ac:dyDescent="0.25">
      <c r="Q15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22" spans="17:17" ht="17.100000000000001" customHeight="1" x14ac:dyDescent="0.25">
      <c r="Q15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23" spans="17:17" ht="17.100000000000001" customHeight="1" x14ac:dyDescent="0.25">
      <c r="Q15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24" spans="17:17" ht="17.100000000000001" customHeight="1" x14ac:dyDescent="0.25">
      <c r="Q15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25" spans="17:17" ht="17.100000000000001" customHeight="1" x14ac:dyDescent="0.25">
      <c r="Q15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26" spans="17:17" ht="17.100000000000001" customHeight="1" x14ac:dyDescent="0.25">
      <c r="Q15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27" spans="17:17" ht="17.100000000000001" customHeight="1" x14ac:dyDescent="0.25">
      <c r="Q15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28" spans="17:17" ht="17.100000000000001" customHeight="1" x14ac:dyDescent="0.25">
      <c r="Q15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29" spans="17:17" ht="17.100000000000001" customHeight="1" x14ac:dyDescent="0.25">
      <c r="Q15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30" spans="17:17" ht="17.100000000000001" customHeight="1" x14ac:dyDescent="0.25">
      <c r="Q15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31" spans="17:17" ht="17.100000000000001" customHeight="1" x14ac:dyDescent="0.25">
      <c r="Q15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32" spans="17:17" ht="17.100000000000001" customHeight="1" x14ac:dyDescent="0.25">
      <c r="Q15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33" spans="17:17" ht="17.100000000000001" customHeight="1" x14ac:dyDescent="0.25">
      <c r="Q15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34" spans="17:17" ht="17.100000000000001" customHeight="1" x14ac:dyDescent="0.25">
      <c r="Q15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35" spans="17:17" ht="17.100000000000001" customHeight="1" x14ac:dyDescent="0.25">
      <c r="Q15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36" spans="17:17" ht="17.100000000000001" customHeight="1" x14ac:dyDescent="0.25">
      <c r="Q15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37" spans="17:17" ht="17.100000000000001" customHeight="1" x14ac:dyDescent="0.25">
      <c r="Q15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38" spans="17:17" ht="17.100000000000001" customHeight="1" x14ac:dyDescent="0.25">
      <c r="Q15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39" spans="17:17" ht="17.100000000000001" customHeight="1" x14ac:dyDescent="0.25">
      <c r="Q15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40" spans="17:17" ht="17.100000000000001" customHeight="1" x14ac:dyDescent="0.25">
      <c r="Q15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41" spans="17:17" ht="17.100000000000001" customHeight="1" x14ac:dyDescent="0.25">
      <c r="Q15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42" spans="17:17" ht="17.100000000000001" customHeight="1" x14ac:dyDescent="0.25">
      <c r="Q15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43" spans="17:17" ht="17.100000000000001" customHeight="1" x14ac:dyDescent="0.25">
      <c r="Q15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44" spans="17:17" ht="17.100000000000001" customHeight="1" x14ac:dyDescent="0.25">
      <c r="Q15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45" spans="17:17" ht="17.100000000000001" customHeight="1" x14ac:dyDescent="0.25">
      <c r="Q15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46" spans="17:17" ht="17.100000000000001" customHeight="1" x14ac:dyDescent="0.25">
      <c r="Q15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47" spans="17:17" ht="17.100000000000001" customHeight="1" x14ac:dyDescent="0.25">
      <c r="Q15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48" spans="17:17" ht="17.100000000000001" customHeight="1" x14ac:dyDescent="0.25">
      <c r="Q15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49" spans="17:17" ht="17.100000000000001" customHeight="1" x14ac:dyDescent="0.25">
      <c r="Q15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50" spans="17:17" ht="17.100000000000001" customHeight="1" x14ac:dyDescent="0.25">
      <c r="Q15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51" spans="17:17" ht="17.100000000000001" customHeight="1" x14ac:dyDescent="0.25">
      <c r="Q15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52" spans="17:17" ht="17.100000000000001" customHeight="1" x14ac:dyDescent="0.25">
      <c r="Q15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53" spans="17:17" ht="17.100000000000001" customHeight="1" x14ac:dyDescent="0.25">
      <c r="Q15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54" spans="17:17" ht="17.100000000000001" customHeight="1" x14ac:dyDescent="0.25">
      <c r="Q15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55" spans="17:17" ht="17.100000000000001" customHeight="1" x14ac:dyDescent="0.25">
      <c r="Q15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56" spans="17:17" ht="17.100000000000001" customHeight="1" x14ac:dyDescent="0.25">
      <c r="Q15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57" spans="17:17" ht="17.100000000000001" customHeight="1" x14ac:dyDescent="0.25">
      <c r="Q15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58" spans="17:17" ht="17.100000000000001" customHeight="1" x14ac:dyDescent="0.25">
      <c r="Q15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59" spans="17:17" ht="17.100000000000001" customHeight="1" x14ac:dyDescent="0.25">
      <c r="Q15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60" spans="17:17" ht="17.100000000000001" customHeight="1" x14ac:dyDescent="0.25">
      <c r="Q15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61" spans="17:17" ht="17.100000000000001" customHeight="1" x14ac:dyDescent="0.25">
      <c r="Q15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62" spans="17:17" ht="17.100000000000001" customHeight="1" x14ac:dyDescent="0.25">
      <c r="Q15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63" spans="17:17" ht="17.100000000000001" customHeight="1" x14ac:dyDescent="0.25">
      <c r="Q15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64" spans="17:17" ht="17.100000000000001" customHeight="1" x14ac:dyDescent="0.25">
      <c r="Q15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65" spans="17:17" ht="17.100000000000001" customHeight="1" x14ac:dyDescent="0.25">
      <c r="Q15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66" spans="17:17" ht="17.100000000000001" customHeight="1" x14ac:dyDescent="0.25">
      <c r="Q15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67" spans="17:17" ht="17.100000000000001" customHeight="1" x14ac:dyDescent="0.25">
      <c r="Q15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68" spans="17:17" ht="17.100000000000001" customHeight="1" x14ac:dyDescent="0.25">
      <c r="Q15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69" spans="17:17" ht="17.100000000000001" customHeight="1" x14ac:dyDescent="0.25">
      <c r="Q15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70" spans="17:17" ht="17.100000000000001" customHeight="1" x14ac:dyDescent="0.25">
      <c r="Q15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71" spans="17:17" ht="17.100000000000001" customHeight="1" x14ac:dyDescent="0.25">
      <c r="Q15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72" spans="17:17" ht="17.100000000000001" customHeight="1" x14ac:dyDescent="0.25">
      <c r="Q15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73" spans="17:17" ht="17.100000000000001" customHeight="1" x14ac:dyDescent="0.25">
      <c r="Q15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74" spans="17:17" ht="17.100000000000001" customHeight="1" x14ac:dyDescent="0.25">
      <c r="Q15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75" spans="17:17" ht="17.100000000000001" customHeight="1" x14ac:dyDescent="0.25">
      <c r="Q15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76" spans="17:17" ht="17.100000000000001" customHeight="1" x14ac:dyDescent="0.25">
      <c r="Q15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77" spans="17:17" ht="17.100000000000001" customHeight="1" x14ac:dyDescent="0.25">
      <c r="Q15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78" spans="17:17" ht="17.100000000000001" customHeight="1" x14ac:dyDescent="0.25">
      <c r="Q15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79" spans="17:17" ht="17.100000000000001" customHeight="1" x14ac:dyDescent="0.25">
      <c r="Q15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80" spans="17:17" ht="17.100000000000001" customHeight="1" x14ac:dyDescent="0.25">
      <c r="Q15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81" spans="17:17" ht="17.100000000000001" customHeight="1" x14ac:dyDescent="0.25">
      <c r="Q15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82" spans="17:17" ht="17.100000000000001" customHeight="1" x14ac:dyDescent="0.25">
      <c r="Q15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83" spans="17:17" ht="17.100000000000001" customHeight="1" x14ac:dyDescent="0.25">
      <c r="Q15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84" spans="17:17" ht="17.100000000000001" customHeight="1" x14ac:dyDescent="0.25">
      <c r="Q15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85" spans="17:17" ht="17.100000000000001" customHeight="1" x14ac:dyDescent="0.25">
      <c r="Q15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86" spans="17:17" ht="17.100000000000001" customHeight="1" x14ac:dyDescent="0.25">
      <c r="Q15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87" spans="17:17" ht="17.100000000000001" customHeight="1" x14ac:dyDescent="0.25">
      <c r="Q15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88" spans="17:17" ht="17.100000000000001" customHeight="1" x14ac:dyDescent="0.25">
      <c r="Q15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89" spans="17:17" ht="17.100000000000001" customHeight="1" x14ac:dyDescent="0.25">
      <c r="Q15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90" spans="17:17" ht="17.100000000000001" customHeight="1" x14ac:dyDescent="0.25">
      <c r="Q15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91" spans="17:17" ht="17.100000000000001" customHeight="1" x14ac:dyDescent="0.25">
      <c r="Q15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92" spans="17:17" ht="17.100000000000001" customHeight="1" x14ac:dyDescent="0.25">
      <c r="Q15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93" spans="17:17" ht="17.100000000000001" customHeight="1" x14ac:dyDescent="0.25">
      <c r="Q15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94" spans="17:17" ht="17.100000000000001" customHeight="1" x14ac:dyDescent="0.25">
      <c r="Q15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95" spans="17:17" ht="17.100000000000001" customHeight="1" x14ac:dyDescent="0.25">
      <c r="Q15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96" spans="17:17" ht="17.100000000000001" customHeight="1" x14ac:dyDescent="0.25">
      <c r="Q15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97" spans="17:17" ht="17.100000000000001" customHeight="1" x14ac:dyDescent="0.25">
      <c r="Q15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98" spans="17:17" ht="17.100000000000001" customHeight="1" x14ac:dyDescent="0.25">
      <c r="Q15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99" spans="17:17" ht="17.100000000000001" customHeight="1" x14ac:dyDescent="0.25">
      <c r="Q15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00" spans="17:17" ht="17.100000000000001" customHeight="1" x14ac:dyDescent="0.25">
      <c r="Q16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01" spans="17:17" ht="17.100000000000001" customHeight="1" x14ac:dyDescent="0.25">
      <c r="Q16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02" spans="17:17" ht="17.100000000000001" customHeight="1" x14ac:dyDescent="0.25">
      <c r="Q16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03" spans="17:17" ht="17.100000000000001" customHeight="1" x14ac:dyDescent="0.25">
      <c r="Q16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04" spans="17:17" ht="17.100000000000001" customHeight="1" x14ac:dyDescent="0.25">
      <c r="Q16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05" spans="17:17" ht="17.100000000000001" customHeight="1" x14ac:dyDescent="0.25">
      <c r="Q16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06" spans="17:17" ht="17.100000000000001" customHeight="1" x14ac:dyDescent="0.25">
      <c r="Q16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07" spans="17:17" ht="17.100000000000001" customHeight="1" x14ac:dyDescent="0.25">
      <c r="Q16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08" spans="17:17" ht="17.100000000000001" customHeight="1" x14ac:dyDescent="0.25">
      <c r="Q16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09" spans="17:17" ht="17.100000000000001" customHeight="1" x14ac:dyDescent="0.25">
      <c r="Q16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10" spans="17:17" ht="17.100000000000001" customHeight="1" x14ac:dyDescent="0.25">
      <c r="Q16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11" spans="17:17" ht="17.100000000000001" customHeight="1" x14ac:dyDescent="0.25">
      <c r="Q16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12" spans="17:17" ht="17.100000000000001" customHeight="1" x14ac:dyDescent="0.25">
      <c r="Q16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13" spans="17:17" ht="17.100000000000001" customHeight="1" x14ac:dyDescent="0.25">
      <c r="Q16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14" spans="17:17" ht="17.100000000000001" customHeight="1" x14ac:dyDescent="0.25">
      <c r="Q16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15" spans="17:17" ht="17.100000000000001" customHeight="1" x14ac:dyDescent="0.25">
      <c r="Q16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16" spans="17:17" ht="17.100000000000001" customHeight="1" x14ac:dyDescent="0.25">
      <c r="Q16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17" spans="17:17" ht="17.100000000000001" customHeight="1" x14ac:dyDescent="0.25">
      <c r="Q16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18" spans="17:17" ht="17.100000000000001" customHeight="1" x14ac:dyDescent="0.25">
      <c r="Q16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19" spans="17:17" ht="17.100000000000001" customHeight="1" x14ac:dyDescent="0.25">
      <c r="Q16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20" spans="17:17" ht="17.100000000000001" customHeight="1" x14ac:dyDescent="0.25">
      <c r="Q16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21" spans="17:17" ht="17.100000000000001" customHeight="1" x14ac:dyDescent="0.25">
      <c r="Q16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22" spans="17:17" ht="17.100000000000001" customHeight="1" x14ac:dyDescent="0.25">
      <c r="Q16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23" spans="17:17" ht="17.100000000000001" customHeight="1" x14ac:dyDescent="0.25">
      <c r="Q16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24" spans="17:17" ht="17.100000000000001" customHeight="1" x14ac:dyDescent="0.25">
      <c r="Q16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25" spans="17:17" ht="17.100000000000001" customHeight="1" x14ac:dyDescent="0.25">
      <c r="Q16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26" spans="17:17" ht="17.100000000000001" customHeight="1" x14ac:dyDescent="0.25">
      <c r="Q16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27" spans="17:17" ht="17.100000000000001" customHeight="1" x14ac:dyDescent="0.25">
      <c r="Q16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28" spans="17:17" ht="17.100000000000001" customHeight="1" x14ac:dyDescent="0.25">
      <c r="Q16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29" spans="17:17" ht="17.100000000000001" customHeight="1" x14ac:dyDescent="0.25">
      <c r="Q16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30" spans="17:17" ht="17.100000000000001" customHeight="1" x14ac:dyDescent="0.25">
      <c r="Q16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31" spans="17:17" ht="17.100000000000001" customHeight="1" x14ac:dyDescent="0.25">
      <c r="Q16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32" spans="17:17" ht="17.100000000000001" customHeight="1" x14ac:dyDescent="0.25">
      <c r="Q16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33" spans="17:17" ht="17.100000000000001" customHeight="1" x14ac:dyDescent="0.25">
      <c r="Q16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34" spans="17:17" ht="17.100000000000001" customHeight="1" x14ac:dyDescent="0.25">
      <c r="Q16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35" spans="17:17" ht="17.100000000000001" customHeight="1" x14ac:dyDescent="0.25">
      <c r="Q16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36" spans="17:17" ht="17.100000000000001" customHeight="1" x14ac:dyDescent="0.25">
      <c r="Q16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37" spans="17:17" ht="17.100000000000001" customHeight="1" x14ac:dyDescent="0.25">
      <c r="Q16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38" spans="17:17" ht="17.100000000000001" customHeight="1" x14ac:dyDescent="0.25">
      <c r="Q16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39" spans="17:17" ht="17.100000000000001" customHeight="1" x14ac:dyDescent="0.25">
      <c r="Q16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40" spans="17:17" ht="17.100000000000001" customHeight="1" x14ac:dyDescent="0.25">
      <c r="Q16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41" spans="17:17" ht="17.100000000000001" customHeight="1" x14ac:dyDescent="0.25">
      <c r="Q16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42" spans="17:17" ht="17.100000000000001" customHeight="1" x14ac:dyDescent="0.25">
      <c r="Q16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43" spans="17:17" ht="17.100000000000001" customHeight="1" x14ac:dyDescent="0.25">
      <c r="Q16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44" spans="17:17" ht="17.100000000000001" customHeight="1" x14ac:dyDescent="0.25">
      <c r="Q16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45" spans="17:17" ht="17.100000000000001" customHeight="1" x14ac:dyDescent="0.25">
      <c r="Q16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46" spans="17:17" ht="17.100000000000001" customHeight="1" x14ac:dyDescent="0.25">
      <c r="Q16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47" spans="17:17" ht="17.100000000000001" customHeight="1" x14ac:dyDescent="0.25">
      <c r="Q16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48" spans="17:17" ht="17.100000000000001" customHeight="1" x14ac:dyDescent="0.25">
      <c r="Q16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49" spans="17:17" ht="17.100000000000001" customHeight="1" x14ac:dyDescent="0.25">
      <c r="Q16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50" spans="17:17" ht="17.100000000000001" customHeight="1" x14ac:dyDescent="0.25">
      <c r="Q16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51" spans="17:17" ht="17.100000000000001" customHeight="1" x14ac:dyDescent="0.25">
      <c r="Q16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52" spans="17:17" ht="17.100000000000001" customHeight="1" x14ac:dyDescent="0.25">
      <c r="Q16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53" spans="17:17" ht="17.100000000000001" customHeight="1" x14ac:dyDescent="0.25">
      <c r="Q16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54" spans="17:17" ht="17.100000000000001" customHeight="1" x14ac:dyDescent="0.25">
      <c r="Q16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55" spans="17:17" ht="17.100000000000001" customHeight="1" x14ac:dyDescent="0.25">
      <c r="Q16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56" spans="17:17" ht="17.100000000000001" customHeight="1" x14ac:dyDescent="0.25">
      <c r="Q16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57" spans="17:17" ht="17.100000000000001" customHeight="1" x14ac:dyDescent="0.25">
      <c r="Q16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58" spans="17:17" ht="17.100000000000001" customHeight="1" x14ac:dyDescent="0.25">
      <c r="Q16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59" spans="17:17" ht="17.100000000000001" customHeight="1" x14ac:dyDescent="0.25">
      <c r="Q16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60" spans="17:17" ht="17.100000000000001" customHeight="1" x14ac:dyDescent="0.25">
      <c r="Q16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61" spans="17:17" ht="17.100000000000001" customHeight="1" x14ac:dyDescent="0.25">
      <c r="Q16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62" spans="17:17" ht="17.100000000000001" customHeight="1" x14ac:dyDescent="0.25">
      <c r="Q16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63" spans="17:17" ht="17.100000000000001" customHeight="1" x14ac:dyDescent="0.25">
      <c r="Q16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64" spans="17:17" ht="17.100000000000001" customHeight="1" x14ac:dyDescent="0.25">
      <c r="Q16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65" spans="17:17" ht="17.100000000000001" customHeight="1" x14ac:dyDescent="0.25">
      <c r="Q16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66" spans="17:17" ht="17.100000000000001" customHeight="1" x14ac:dyDescent="0.25">
      <c r="Q16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67" spans="17:17" ht="17.100000000000001" customHeight="1" x14ac:dyDescent="0.25">
      <c r="Q16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68" spans="17:17" ht="17.100000000000001" customHeight="1" x14ac:dyDescent="0.25">
      <c r="Q16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69" spans="17:17" ht="17.100000000000001" customHeight="1" x14ac:dyDescent="0.25">
      <c r="Q16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70" spans="17:17" ht="17.100000000000001" customHeight="1" x14ac:dyDescent="0.25">
      <c r="Q16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71" spans="17:17" ht="17.100000000000001" customHeight="1" x14ac:dyDescent="0.25">
      <c r="Q16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72" spans="17:17" ht="17.100000000000001" customHeight="1" x14ac:dyDescent="0.25">
      <c r="Q16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73" spans="17:17" ht="17.100000000000001" customHeight="1" x14ac:dyDescent="0.25">
      <c r="Q16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74" spans="17:17" ht="17.100000000000001" customHeight="1" x14ac:dyDescent="0.25">
      <c r="Q16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75" spans="17:17" ht="17.100000000000001" customHeight="1" x14ac:dyDescent="0.25">
      <c r="Q16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76" spans="17:17" ht="17.100000000000001" customHeight="1" x14ac:dyDescent="0.25">
      <c r="Q16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77" spans="17:17" ht="17.100000000000001" customHeight="1" x14ac:dyDescent="0.25">
      <c r="Q16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78" spans="17:17" ht="17.100000000000001" customHeight="1" x14ac:dyDescent="0.25">
      <c r="Q16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79" spans="17:17" ht="17.100000000000001" customHeight="1" x14ac:dyDescent="0.25">
      <c r="Q16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80" spans="17:17" ht="17.100000000000001" customHeight="1" x14ac:dyDescent="0.25">
      <c r="Q16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81" spans="17:17" ht="17.100000000000001" customHeight="1" x14ac:dyDescent="0.25">
      <c r="Q16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82" spans="17:17" ht="17.100000000000001" customHeight="1" x14ac:dyDescent="0.25">
      <c r="Q16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83" spans="17:17" ht="17.100000000000001" customHeight="1" x14ac:dyDescent="0.25">
      <c r="Q16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84" spans="17:17" ht="17.100000000000001" customHeight="1" x14ac:dyDescent="0.25">
      <c r="Q16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85" spans="17:17" ht="17.100000000000001" customHeight="1" x14ac:dyDescent="0.25">
      <c r="Q16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86" spans="17:17" ht="17.100000000000001" customHeight="1" x14ac:dyDescent="0.25">
      <c r="Q16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87" spans="17:17" ht="17.100000000000001" customHeight="1" x14ac:dyDescent="0.25">
      <c r="Q16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88" spans="17:17" ht="17.100000000000001" customHeight="1" x14ac:dyDescent="0.25">
      <c r="Q16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89" spans="17:17" ht="17.100000000000001" customHeight="1" x14ac:dyDescent="0.25">
      <c r="Q16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90" spans="17:17" ht="17.100000000000001" customHeight="1" x14ac:dyDescent="0.25">
      <c r="Q16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91" spans="17:17" ht="17.100000000000001" customHeight="1" x14ac:dyDescent="0.25">
      <c r="Q16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92" spans="17:17" ht="17.100000000000001" customHeight="1" x14ac:dyDescent="0.25">
      <c r="Q16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93" spans="17:17" ht="17.100000000000001" customHeight="1" x14ac:dyDescent="0.25">
      <c r="Q16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94" spans="17:17" ht="17.100000000000001" customHeight="1" x14ac:dyDescent="0.25">
      <c r="Q16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95" spans="17:17" ht="17.100000000000001" customHeight="1" x14ac:dyDescent="0.25">
      <c r="Q16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96" spans="17:17" ht="17.100000000000001" customHeight="1" x14ac:dyDescent="0.25">
      <c r="Q16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97" spans="17:17" ht="17.100000000000001" customHeight="1" x14ac:dyDescent="0.25">
      <c r="Q16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98" spans="17:17" ht="17.100000000000001" customHeight="1" x14ac:dyDescent="0.25">
      <c r="Q16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99" spans="17:17" ht="17.100000000000001" customHeight="1" x14ac:dyDescent="0.25">
      <c r="Q16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00" spans="17:17" ht="17.100000000000001" customHeight="1" x14ac:dyDescent="0.25">
      <c r="Q17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01" spans="17:17" ht="17.100000000000001" customHeight="1" x14ac:dyDescent="0.25">
      <c r="Q17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02" spans="17:17" ht="17.100000000000001" customHeight="1" x14ac:dyDescent="0.25">
      <c r="Q17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03" spans="17:17" ht="17.100000000000001" customHeight="1" x14ac:dyDescent="0.25">
      <c r="Q17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04" spans="17:17" ht="17.100000000000001" customHeight="1" x14ac:dyDescent="0.25">
      <c r="Q17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05" spans="17:17" ht="17.100000000000001" customHeight="1" x14ac:dyDescent="0.25">
      <c r="Q17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06" spans="17:17" ht="17.100000000000001" customHeight="1" x14ac:dyDescent="0.25">
      <c r="Q17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07" spans="17:17" ht="17.100000000000001" customHeight="1" x14ac:dyDescent="0.25">
      <c r="Q17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08" spans="17:17" ht="17.100000000000001" customHeight="1" x14ac:dyDescent="0.25">
      <c r="Q17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09" spans="17:17" ht="17.100000000000001" customHeight="1" x14ac:dyDescent="0.25">
      <c r="Q17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10" spans="17:17" ht="17.100000000000001" customHeight="1" x14ac:dyDescent="0.25">
      <c r="Q17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11" spans="17:17" ht="17.100000000000001" customHeight="1" x14ac:dyDescent="0.25">
      <c r="Q17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12" spans="17:17" ht="17.100000000000001" customHeight="1" x14ac:dyDescent="0.25">
      <c r="Q17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13" spans="17:17" ht="17.100000000000001" customHeight="1" x14ac:dyDescent="0.25">
      <c r="Q17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14" spans="17:17" ht="17.100000000000001" customHeight="1" x14ac:dyDescent="0.25">
      <c r="Q17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15" spans="17:17" ht="17.100000000000001" customHeight="1" x14ac:dyDescent="0.25">
      <c r="Q17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16" spans="17:17" ht="17.100000000000001" customHeight="1" x14ac:dyDescent="0.25">
      <c r="Q17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17" spans="17:17" ht="17.100000000000001" customHeight="1" x14ac:dyDescent="0.25">
      <c r="Q17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18" spans="17:17" ht="17.100000000000001" customHeight="1" x14ac:dyDescent="0.25">
      <c r="Q17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19" spans="17:17" ht="17.100000000000001" customHeight="1" x14ac:dyDescent="0.25">
      <c r="Q17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20" spans="17:17" ht="17.100000000000001" customHeight="1" x14ac:dyDescent="0.25">
      <c r="Q17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21" spans="17:17" ht="17.100000000000001" customHeight="1" x14ac:dyDescent="0.25">
      <c r="Q17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22" spans="17:17" ht="17.100000000000001" customHeight="1" x14ac:dyDescent="0.25">
      <c r="Q17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23" spans="17:17" ht="17.100000000000001" customHeight="1" x14ac:dyDescent="0.25">
      <c r="Q17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24" spans="17:17" ht="17.100000000000001" customHeight="1" x14ac:dyDescent="0.25">
      <c r="Q17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25" spans="17:17" ht="17.100000000000001" customHeight="1" x14ac:dyDescent="0.25">
      <c r="Q17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26" spans="17:17" ht="17.100000000000001" customHeight="1" x14ac:dyDescent="0.25">
      <c r="Q17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27" spans="17:17" ht="17.100000000000001" customHeight="1" x14ac:dyDescent="0.25">
      <c r="Q17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28" spans="17:17" ht="17.100000000000001" customHeight="1" x14ac:dyDescent="0.25">
      <c r="Q17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29" spans="17:17" ht="17.100000000000001" customHeight="1" x14ac:dyDescent="0.25">
      <c r="Q17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30" spans="17:17" ht="17.100000000000001" customHeight="1" x14ac:dyDescent="0.25">
      <c r="Q17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31" spans="17:17" ht="17.100000000000001" customHeight="1" x14ac:dyDescent="0.25">
      <c r="Q17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32" spans="17:17" ht="17.100000000000001" customHeight="1" x14ac:dyDescent="0.25">
      <c r="Q17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33" spans="17:17" ht="17.100000000000001" customHeight="1" x14ac:dyDescent="0.25">
      <c r="Q17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34" spans="17:17" ht="17.100000000000001" customHeight="1" x14ac:dyDescent="0.25">
      <c r="Q17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35" spans="17:17" ht="17.100000000000001" customHeight="1" x14ac:dyDescent="0.25">
      <c r="Q17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36" spans="17:17" ht="17.100000000000001" customHeight="1" x14ac:dyDescent="0.25">
      <c r="Q17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37" spans="17:17" ht="17.100000000000001" customHeight="1" x14ac:dyDescent="0.25">
      <c r="Q17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38" spans="17:17" ht="17.100000000000001" customHeight="1" x14ac:dyDescent="0.25">
      <c r="Q17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39" spans="17:17" ht="17.100000000000001" customHeight="1" x14ac:dyDescent="0.25">
      <c r="Q17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40" spans="17:17" ht="17.100000000000001" customHeight="1" x14ac:dyDescent="0.25">
      <c r="Q17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41" spans="17:17" ht="17.100000000000001" customHeight="1" x14ac:dyDescent="0.25">
      <c r="Q17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42" spans="17:17" ht="17.100000000000001" customHeight="1" x14ac:dyDescent="0.25">
      <c r="Q17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43" spans="17:17" ht="17.100000000000001" customHeight="1" x14ac:dyDescent="0.25">
      <c r="Q17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44" spans="17:17" ht="17.100000000000001" customHeight="1" x14ac:dyDescent="0.25">
      <c r="Q17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45" spans="17:17" ht="17.100000000000001" customHeight="1" x14ac:dyDescent="0.25">
      <c r="Q17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46" spans="17:17" ht="17.100000000000001" customHeight="1" x14ac:dyDescent="0.25">
      <c r="Q17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47" spans="17:17" ht="17.100000000000001" customHeight="1" x14ac:dyDescent="0.25">
      <c r="Q17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48" spans="17:17" ht="17.100000000000001" customHeight="1" x14ac:dyDescent="0.25">
      <c r="Q17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49" spans="17:17" ht="17.100000000000001" customHeight="1" x14ac:dyDescent="0.25">
      <c r="Q17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50" spans="17:17" ht="17.100000000000001" customHeight="1" x14ac:dyDescent="0.25">
      <c r="Q17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51" spans="17:17" ht="17.100000000000001" customHeight="1" x14ac:dyDescent="0.25">
      <c r="Q17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52" spans="17:17" ht="17.100000000000001" customHeight="1" x14ac:dyDescent="0.25">
      <c r="Q17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53" spans="17:17" ht="17.100000000000001" customHeight="1" x14ac:dyDescent="0.25">
      <c r="Q17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54" spans="17:17" ht="17.100000000000001" customHeight="1" x14ac:dyDescent="0.25">
      <c r="Q17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55" spans="17:17" ht="17.100000000000001" customHeight="1" x14ac:dyDescent="0.25">
      <c r="Q17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56" spans="17:17" ht="17.100000000000001" customHeight="1" x14ac:dyDescent="0.25">
      <c r="Q17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57" spans="17:17" ht="17.100000000000001" customHeight="1" x14ac:dyDescent="0.25">
      <c r="Q17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58" spans="17:17" ht="17.100000000000001" customHeight="1" x14ac:dyDescent="0.25">
      <c r="Q17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59" spans="17:17" ht="17.100000000000001" customHeight="1" x14ac:dyDescent="0.25">
      <c r="Q17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60" spans="17:17" ht="17.100000000000001" customHeight="1" x14ac:dyDescent="0.25">
      <c r="Q17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61" spans="17:17" ht="17.100000000000001" customHeight="1" x14ac:dyDescent="0.25">
      <c r="Q17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62" spans="17:17" ht="17.100000000000001" customHeight="1" x14ac:dyDescent="0.25">
      <c r="Q17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63" spans="17:17" ht="17.100000000000001" customHeight="1" x14ac:dyDescent="0.25">
      <c r="Q17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64" spans="17:17" ht="17.100000000000001" customHeight="1" x14ac:dyDescent="0.25">
      <c r="Q17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65" spans="17:17" ht="17.100000000000001" customHeight="1" x14ac:dyDescent="0.25">
      <c r="Q17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66" spans="17:17" ht="17.100000000000001" customHeight="1" x14ac:dyDescent="0.25">
      <c r="Q17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67" spans="17:17" ht="17.100000000000001" customHeight="1" x14ac:dyDescent="0.25">
      <c r="Q17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68" spans="17:17" ht="17.100000000000001" customHeight="1" x14ac:dyDescent="0.25">
      <c r="Q17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69" spans="17:17" ht="17.100000000000001" customHeight="1" x14ac:dyDescent="0.25">
      <c r="Q17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70" spans="17:17" ht="17.100000000000001" customHeight="1" x14ac:dyDescent="0.25">
      <c r="Q17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71" spans="17:17" ht="17.100000000000001" customHeight="1" x14ac:dyDescent="0.25">
      <c r="Q17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72" spans="17:17" ht="17.100000000000001" customHeight="1" x14ac:dyDescent="0.25">
      <c r="Q17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73" spans="17:17" ht="17.100000000000001" customHeight="1" x14ac:dyDescent="0.25">
      <c r="Q17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74" spans="17:17" ht="17.100000000000001" customHeight="1" x14ac:dyDescent="0.25">
      <c r="Q17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75" spans="17:17" ht="17.100000000000001" customHeight="1" x14ac:dyDescent="0.25">
      <c r="Q17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76" spans="17:17" ht="17.100000000000001" customHeight="1" x14ac:dyDescent="0.25">
      <c r="Q17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77" spans="17:17" ht="17.100000000000001" customHeight="1" x14ac:dyDescent="0.25">
      <c r="Q17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78" spans="17:17" ht="17.100000000000001" customHeight="1" x14ac:dyDescent="0.25">
      <c r="Q17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79" spans="17:17" ht="17.100000000000001" customHeight="1" x14ac:dyDescent="0.25">
      <c r="Q17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80" spans="17:17" ht="17.100000000000001" customHeight="1" x14ac:dyDescent="0.25">
      <c r="Q17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81" spans="17:17" ht="17.100000000000001" customHeight="1" x14ac:dyDescent="0.25">
      <c r="Q17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82" spans="17:17" ht="17.100000000000001" customHeight="1" x14ac:dyDescent="0.25">
      <c r="Q17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83" spans="17:17" ht="17.100000000000001" customHeight="1" x14ac:dyDescent="0.25">
      <c r="Q17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84" spans="17:17" ht="17.100000000000001" customHeight="1" x14ac:dyDescent="0.25">
      <c r="Q17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85" spans="17:17" ht="17.100000000000001" customHeight="1" x14ac:dyDescent="0.25">
      <c r="Q17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86" spans="17:17" ht="17.100000000000001" customHeight="1" x14ac:dyDescent="0.25">
      <c r="Q17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87" spans="17:17" ht="17.100000000000001" customHeight="1" x14ac:dyDescent="0.25">
      <c r="Q17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88" spans="17:17" ht="17.100000000000001" customHeight="1" x14ac:dyDescent="0.25">
      <c r="Q17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89" spans="17:17" ht="17.100000000000001" customHeight="1" x14ac:dyDescent="0.25">
      <c r="Q17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90" spans="17:17" ht="17.100000000000001" customHeight="1" x14ac:dyDescent="0.25">
      <c r="Q17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91" spans="17:17" ht="17.100000000000001" customHeight="1" x14ac:dyDescent="0.25">
      <c r="Q17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92" spans="17:17" ht="17.100000000000001" customHeight="1" x14ac:dyDescent="0.25">
      <c r="Q17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93" spans="17:17" ht="17.100000000000001" customHeight="1" x14ac:dyDescent="0.25">
      <c r="Q17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94" spans="17:17" ht="17.100000000000001" customHeight="1" x14ac:dyDescent="0.25">
      <c r="Q17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95" spans="17:17" ht="17.100000000000001" customHeight="1" x14ac:dyDescent="0.25">
      <c r="Q17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96" spans="17:17" ht="17.100000000000001" customHeight="1" x14ac:dyDescent="0.25">
      <c r="Q17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97" spans="17:17" ht="17.100000000000001" customHeight="1" x14ac:dyDescent="0.25">
      <c r="Q17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98" spans="17:17" ht="17.100000000000001" customHeight="1" x14ac:dyDescent="0.25">
      <c r="Q17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99" spans="17:17" ht="17.100000000000001" customHeight="1" x14ac:dyDescent="0.25">
      <c r="Q17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00" spans="17:17" ht="17.100000000000001" customHeight="1" x14ac:dyDescent="0.25">
      <c r="Q18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01" spans="17:17" ht="17.100000000000001" customHeight="1" x14ac:dyDescent="0.25">
      <c r="Q18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02" spans="17:17" ht="17.100000000000001" customHeight="1" x14ac:dyDescent="0.25">
      <c r="Q18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03" spans="17:17" ht="17.100000000000001" customHeight="1" x14ac:dyDescent="0.25">
      <c r="Q18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04" spans="17:17" ht="17.100000000000001" customHeight="1" x14ac:dyDescent="0.25">
      <c r="Q18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05" spans="17:17" ht="17.100000000000001" customHeight="1" x14ac:dyDescent="0.25">
      <c r="Q18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06" spans="17:17" ht="17.100000000000001" customHeight="1" x14ac:dyDescent="0.25">
      <c r="Q18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07" spans="17:17" ht="17.100000000000001" customHeight="1" x14ac:dyDescent="0.25">
      <c r="Q18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08" spans="17:17" ht="17.100000000000001" customHeight="1" x14ac:dyDescent="0.25">
      <c r="Q18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09" spans="17:17" ht="17.100000000000001" customHeight="1" x14ac:dyDescent="0.25">
      <c r="Q18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10" spans="17:17" ht="17.100000000000001" customHeight="1" x14ac:dyDescent="0.25">
      <c r="Q18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11" spans="17:17" ht="17.100000000000001" customHeight="1" x14ac:dyDescent="0.25">
      <c r="Q18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12" spans="17:17" ht="17.100000000000001" customHeight="1" x14ac:dyDescent="0.25">
      <c r="Q18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13" spans="17:17" ht="17.100000000000001" customHeight="1" x14ac:dyDescent="0.25">
      <c r="Q18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14" spans="17:17" ht="17.100000000000001" customHeight="1" x14ac:dyDescent="0.25">
      <c r="Q18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15" spans="17:17" ht="17.100000000000001" customHeight="1" x14ac:dyDescent="0.25">
      <c r="Q18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16" spans="17:17" ht="17.100000000000001" customHeight="1" x14ac:dyDescent="0.25">
      <c r="Q18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17" spans="17:17" ht="17.100000000000001" customHeight="1" x14ac:dyDescent="0.25">
      <c r="Q18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18" spans="17:17" ht="17.100000000000001" customHeight="1" x14ac:dyDescent="0.25">
      <c r="Q18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19" spans="17:17" ht="17.100000000000001" customHeight="1" x14ac:dyDescent="0.25">
      <c r="Q18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20" spans="17:17" ht="17.100000000000001" customHeight="1" x14ac:dyDescent="0.25">
      <c r="Q18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21" spans="17:17" ht="17.100000000000001" customHeight="1" x14ac:dyDescent="0.25">
      <c r="Q18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22" spans="17:17" ht="17.100000000000001" customHeight="1" x14ac:dyDescent="0.25">
      <c r="Q18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23" spans="17:17" ht="17.100000000000001" customHeight="1" x14ac:dyDescent="0.25">
      <c r="Q18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24" spans="17:17" ht="17.100000000000001" customHeight="1" x14ac:dyDescent="0.25">
      <c r="Q18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25" spans="17:17" ht="17.100000000000001" customHeight="1" x14ac:dyDescent="0.25">
      <c r="Q18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26" spans="17:17" ht="17.100000000000001" customHeight="1" x14ac:dyDescent="0.25">
      <c r="Q18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27" spans="17:17" ht="17.100000000000001" customHeight="1" x14ac:dyDescent="0.25">
      <c r="Q18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28" spans="17:17" ht="17.100000000000001" customHeight="1" x14ac:dyDescent="0.25">
      <c r="Q18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29" spans="17:17" ht="17.100000000000001" customHeight="1" x14ac:dyDescent="0.25">
      <c r="Q18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30" spans="17:17" ht="17.100000000000001" customHeight="1" x14ac:dyDescent="0.25">
      <c r="Q18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31" spans="17:17" ht="17.100000000000001" customHeight="1" x14ac:dyDescent="0.25">
      <c r="Q18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32" spans="17:17" ht="17.100000000000001" customHeight="1" x14ac:dyDescent="0.25">
      <c r="Q18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33" spans="17:17" ht="17.100000000000001" customHeight="1" x14ac:dyDescent="0.25">
      <c r="Q18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34" spans="17:17" ht="17.100000000000001" customHeight="1" x14ac:dyDescent="0.25">
      <c r="Q18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35" spans="17:17" ht="17.100000000000001" customHeight="1" x14ac:dyDescent="0.25">
      <c r="Q18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36" spans="17:17" ht="17.100000000000001" customHeight="1" x14ac:dyDescent="0.25">
      <c r="Q18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37" spans="17:17" ht="17.100000000000001" customHeight="1" x14ac:dyDescent="0.25">
      <c r="Q18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38" spans="17:17" ht="17.100000000000001" customHeight="1" x14ac:dyDescent="0.25">
      <c r="Q18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39" spans="17:17" ht="17.100000000000001" customHeight="1" x14ac:dyDescent="0.25">
      <c r="Q18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40" spans="17:17" ht="17.100000000000001" customHeight="1" x14ac:dyDescent="0.25">
      <c r="Q18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41" spans="17:17" ht="17.100000000000001" customHeight="1" x14ac:dyDescent="0.25">
      <c r="Q18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42" spans="17:17" ht="17.100000000000001" customHeight="1" x14ac:dyDescent="0.25">
      <c r="Q18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43" spans="17:17" ht="17.100000000000001" customHeight="1" x14ac:dyDescent="0.25">
      <c r="Q18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44" spans="17:17" ht="17.100000000000001" customHeight="1" x14ac:dyDescent="0.25">
      <c r="Q18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45" spans="17:17" ht="17.100000000000001" customHeight="1" x14ac:dyDescent="0.25">
      <c r="Q18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46" spans="17:17" ht="17.100000000000001" customHeight="1" x14ac:dyDescent="0.25">
      <c r="Q18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47" spans="17:17" ht="17.100000000000001" customHeight="1" x14ac:dyDescent="0.25">
      <c r="Q18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48" spans="17:17" ht="17.100000000000001" customHeight="1" x14ac:dyDescent="0.25">
      <c r="Q18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49" spans="17:17" ht="17.100000000000001" customHeight="1" x14ac:dyDescent="0.25">
      <c r="Q18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50" spans="17:17" ht="17.100000000000001" customHeight="1" x14ac:dyDescent="0.25">
      <c r="Q18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51" spans="17:17" ht="17.100000000000001" customHeight="1" x14ac:dyDescent="0.25">
      <c r="Q18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52" spans="17:17" ht="17.100000000000001" customHeight="1" x14ac:dyDescent="0.25">
      <c r="Q18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53" spans="17:17" ht="17.100000000000001" customHeight="1" x14ac:dyDescent="0.25">
      <c r="Q18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54" spans="17:17" ht="17.100000000000001" customHeight="1" x14ac:dyDescent="0.25">
      <c r="Q18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55" spans="17:17" ht="17.100000000000001" customHeight="1" x14ac:dyDescent="0.25">
      <c r="Q18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56" spans="17:17" ht="17.100000000000001" customHeight="1" x14ac:dyDescent="0.25">
      <c r="Q18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57" spans="17:17" ht="17.100000000000001" customHeight="1" x14ac:dyDescent="0.25">
      <c r="Q18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58" spans="17:17" ht="17.100000000000001" customHeight="1" x14ac:dyDescent="0.25">
      <c r="Q18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59" spans="17:17" ht="17.100000000000001" customHeight="1" x14ac:dyDescent="0.25">
      <c r="Q18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60" spans="17:17" ht="17.100000000000001" customHeight="1" x14ac:dyDescent="0.25">
      <c r="Q18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61" spans="17:17" ht="17.100000000000001" customHeight="1" x14ac:dyDescent="0.25">
      <c r="Q18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62" spans="17:17" ht="17.100000000000001" customHeight="1" x14ac:dyDescent="0.25">
      <c r="Q18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63" spans="17:17" ht="17.100000000000001" customHeight="1" x14ac:dyDescent="0.25">
      <c r="Q18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64" spans="17:17" ht="17.100000000000001" customHeight="1" x14ac:dyDescent="0.25">
      <c r="Q18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65" spans="17:17" ht="17.100000000000001" customHeight="1" x14ac:dyDescent="0.25">
      <c r="Q18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66" spans="17:17" ht="17.100000000000001" customHeight="1" x14ac:dyDescent="0.25">
      <c r="Q18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67" spans="17:17" ht="17.100000000000001" customHeight="1" x14ac:dyDescent="0.25">
      <c r="Q18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68" spans="17:17" ht="17.100000000000001" customHeight="1" x14ac:dyDescent="0.25">
      <c r="Q18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69" spans="17:17" ht="17.100000000000001" customHeight="1" x14ac:dyDescent="0.25">
      <c r="Q18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70" spans="17:17" ht="17.100000000000001" customHeight="1" x14ac:dyDescent="0.25">
      <c r="Q18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71" spans="17:17" ht="17.100000000000001" customHeight="1" x14ac:dyDescent="0.25">
      <c r="Q18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72" spans="17:17" ht="17.100000000000001" customHeight="1" x14ac:dyDescent="0.25">
      <c r="Q18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73" spans="17:17" ht="17.100000000000001" customHeight="1" x14ac:dyDescent="0.25">
      <c r="Q18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74" spans="17:17" ht="17.100000000000001" customHeight="1" x14ac:dyDescent="0.25">
      <c r="Q18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75" spans="17:17" ht="17.100000000000001" customHeight="1" x14ac:dyDescent="0.25">
      <c r="Q18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76" spans="17:17" ht="17.100000000000001" customHeight="1" x14ac:dyDescent="0.25">
      <c r="Q18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77" spans="17:17" ht="17.100000000000001" customHeight="1" x14ac:dyDescent="0.25">
      <c r="Q18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78" spans="17:17" ht="17.100000000000001" customHeight="1" x14ac:dyDescent="0.25">
      <c r="Q18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79" spans="17:17" ht="17.100000000000001" customHeight="1" x14ac:dyDescent="0.25">
      <c r="Q18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80" spans="17:17" ht="17.100000000000001" customHeight="1" x14ac:dyDescent="0.25">
      <c r="Q18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81" spans="17:17" ht="17.100000000000001" customHeight="1" x14ac:dyDescent="0.25">
      <c r="Q18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82" spans="17:17" ht="17.100000000000001" customHeight="1" x14ac:dyDescent="0.25">
      <c r="Q18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83" spans="17:17" ht="17.100000000000001" customHeight="1" x14ac:dyDescent="0.25">
      <c r="Q18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84" spans="17:17" ht="17.100000000000001" customHeight="1" x14ac:dyDescent="0.25">
      <c r="Q18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85" spans="17:17" ht="17.100000000000001" customHeight="1" x14ac:dyDescent="0.25">
      <c r="Q18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86" spans="17:17" ht="17.100000000000001" customHeight="1" x14ac:dyDescent="0.25">
      <c r="Q18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87" spans="17:17" ht="17.100000000000001" customHeight="1" x14ac:dyDescent="0.25">
      <c r="Q18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88" spans="17:17" ht="17.100000000000001" customHeight="1" x14ac:dyDescent="0.25">
      <c r="Q18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89" spans="17:17" ht="17.100000000000001" customHeight="1" x14ac:dyDescent="0.25">
      <c r="Q18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90" spans="17:17" ht="17.100000000000001" customHeight="1" x14ac:dyDescent="0.25">
      <c r="Q18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91" spans="17:17" ht="17.100000000000001" customHeight="1" x14ac:dyDescent="0.25">
      <c r="Q18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92" spans="17:17" ht="17.100000000000001" customHeight="1" x14ac:dyDescent="0.25">
      <c r="Q18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93" spans="17:17" ht="17.100000000000001" customHeight="1" x14ac:dyDescent="0.25">
      <c r="Q18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94" spans="17:17" ht="17.100000000000001" customHeight="1" x14ac:dyDescent="0.25">
      <c r="Q18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95" spans="17:17" ht="17.100000000000001" customHeight="1" x14ac:dyDescent="0.25">
      <c r="Q18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96" spans="17:17" ht="17.100000000000001" customHeight="1" x14ac:dyDescent="0.25">
      <c r="Q18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97" spans="17:17" ht="17.100000000000001" customHeight="1" x14ac:dyDescent="0.25">
      <c r="Q18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98" spans="17:17" ht="17.100000000000001" customHeight="1" x14ac:dyDescent="0.25">
      <c r="Q18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99" spans="17:17" ht="17.100000000000001" customHeight="1" x14ac:dyDescent="0.25">
      <c r="Q18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00" spans="17:17" ht="17.100000000000001" customHeight="1" x14ac:dyDescent="0.25">
      <c r="Q19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01" spans="17:17" ht="17.100000000000001" customHeight="1" x14ac:dyDescent="0.25">
      <c r="Q19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02" spans="17:17" ht="17.100000000000001" customHeight="1" x14ac:dyDescent="0.25">
      <c r="Q19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03" spans="17:17" ht="17.100000000000001" customHeight="1" x14ac:dyDescent="0.25">
      <c r="Q19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04" spans="17:17" ht="17.100000000000001" customHeight="1" x14ac:dyDescent="0.25">
      <c r="Q19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05" spans="17:17" ht="17.100000000000001" customHeight="1" x14ac:dyDescent="0.25">
      <c r="Q19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06" spans="17:17" ht="17.100000000000001" customHeight="1" x14ac:dyDescent="0.25">
      <c r="Q19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07" spans="17:17" ht="17.100000000000001" customHeight="1" x14ac:dyDescent="0.25">
      <c r="Q19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08" spans="17:17" ht="17.100000000000001" customHeight="1" x14ac:dyDescent="0.25">
      <c r="Q19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09" spans="17:17" ht="17.100000000000001" customHeight="1" x14ac:dyDescent="0.25">
      <c r="Q19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10" spans="17:17" ht="17.100000000000001" customHeight="1" x14ac:dyDescent="0.25">
      <c r="Q19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11" spans="17:17" ht="17.100000000000001" customHeight="1" x14ac:dyDescent="0.25">
      <c r="Q19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12" spans="17:17" ht="17.100000000000001" customHeight="1" x14ac:dyDescent="0.25">
      <c r="Q19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13" spans="17:17" ht="17.100000000000001" customHeight="1" x14ac:dyDescent="0.25">
      <c r="Q19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14" spans="17:17" ht="17.100000000000001" customHeight="1" x14ac:dyDescent="0.25">
      <c r="Q19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15" spans="17:17" ht="17.100000000000001" customHeight="1" x14ac:dyDescent="0.25">
      <c r="Q19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16" spans="17:17" ht="17.100000000000001" customHeight="1" x14ac:dyDescent="0.25">
      <c r="Q19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17" spans="17:17" ht="17.100000000000001" customHeight="1" x14ac:dyDescent="0.25">
      <c r="Q19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18" spans="17:17" ht="17.100000000000001" customHeight="1" x14ac:dyDescent="0.25">
      <c r="Q19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19" spans="17:17" ht="17.100000000000001" customHeight="1" x14ac:dyDescent="0.25">
      <c r="Q19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20" spans="17:17" ht="17.100000000000001" customHeight="1" x14ac:dyDescent="0.25">
      <c r="Q19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21" spans="17:17" ht="17.100000000000001" customHeight="1" x14ac:dyDescent="0.25">
      <c r="Q19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22" spans="17:17" ht="17.100000000000001" customHeight="1" x14ac:dyDescent="0.25">
      <c r="Q19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23" spans="17:17" ht="17.100000000000001" customHeight="1" x14ac:dyDescent="0.25">
      <c r="Q19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24" spans="17:17" ht="17.100000000000001" customHeight="1" x14ac:dyDescent="0.25">
      <c r="Q19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25" spans="17:17" ht="17.100000000000001" customHeight="1" x14ac:dyDescent="0.25">
      <c r="Q19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26" spans="17:17" ht="17.100000000000001" customHeight="1" x14ac:dyDescent="0.25">
      <c r="Q19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27" spans="17:17" ht="17.100000000000001" customHeight="1" x14ac:dyDescent="0.25">
      <c r="Q19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28" spans="17:17" ht="17.100000000000001" customHeight="1" x14ac:dyDescent="0.25">
      <c r="Q19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29" spans="17:17" ht="17.100000000000001" customHeight="1" x14ac:dyDescent="0.25">
      <c r="Q19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30" spans="17:17" ht="17.100000000000001" customHeight="1" x14ac:dyDescent="0.25">
      <c r="Q19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31" spans="17:17" ht="17.100000000000001" customHeight="1" x14ac:dyDescent="0.25">
      <c r="Q19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32" spans="17:17" ht="17.100000000000001" customHeight="1" x14ac:dyDescent="0.25">
      <c r="Q19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33" spans="17:17" ht="17.100000000000001" customHeight="1" x14ac:dyDescent="0.25">
      <c r="Q19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34" spans="17:17" ht="17.100000000000001" customHeight="1" x14ac:dyDescent="0.25">
      <c r="Q19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35" spans="17:17" ht="17.100000000000001" customHeight="1" x14ac:dyDescent="0.25">
      <c r="Q19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36" spans="17:17" ht="17.100000000000001" customHeight="1" x14ac:dyDescent="0.25">
      <c r="Q19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37" spans="17:17" ht="17.100000000000001" customHeight="1" x14ac:dyDescent="0.25">
      <c r="Q19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38" spans="17:17" ht="17.100000000000001" customHeight="1" x14ac:dyDescent="0.25">
      <c r="Q19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39" spans="17:17" ht="17.100000000000001" customHeight="1" x14ac:dyDescent="0.25">
      <c r="Q19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40" spans="17:17" ht="17.100000000000001" customHeight="1" x14ac:dyDescent="0.25">
      <c r="Q19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41" spans="17:17" ht="17.100000000000001" customHeight="1" x14ac:dyDescent="0.25">
      <c r="Q19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42" spans="17:17" ht="17.100000000000001" customHeight="1" x14ac:dyDescent="0.25">
      <c r="Q19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43" spans="17:17" ht="17.100000000000001" customHeight="1" x14ac:dyDescent="0.25">
      <c r="Q19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44" spans="17:17" ht="17.100000000000001" customHeight="1" x14ac:dyDescent="0.25">
      <c r="Q19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45" spans="17:17" ht="17.100000000000001" customHeight="1" x14ac:dyDescent="0.25">
      <c r="Q19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46" spans="17:17" ht="17.100000000000001" customHeight="1" x14ac:dyDescent="0.25">
      <c r="Q19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47" spans="17:17" ht="17.100000000000001" customHeight="1" x14ac:dyDescent="0.25">
      <c r="Q19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48" spans="17:17" ht="17.100000000000001" customHeight="1" x14ac:dyDescent="0.25">
      <c r="Q19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49" spans="17:17" ht="17.100000000000001" customHeight="1" x14ac:dyDescent="0.25">
      <c r="Q19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50" spans="17:17" ht="17.100000000000001" customHeight="1" x14ac:dyDescent="0.25">
      <c r="Q19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51" spans="17:17" ht="17.100000000000001" customHeight="1" x14ac:dyDescent="0.25">
      <c r="Q19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52" spans="17:17" ht="17.100000000000001" customHeight="1" x14ac:dyDescent="0.25">
      <c r="Q19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53" spans="17:17" ht="17.100000000000001" customHeight="1" x14ac:dyDescent="0.25">
      <c r="Q19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54" spans="17:17" ht="17.100000000000001" customHeight="1" x14ac:dyDescent="0.25">
      <c r="Q19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55" spans="17:17" ht="17.100000000000001" customHeight="1" x14ac:dyDescent="0.25">
      <c r="Q19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56" spans="17:17" ht="17.100000000000001" customHeight="1" x14ac:dyDescent="0.25">
      <c r="Q19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57" spans="17:17" ht="17.100000000000001" customHeight="1" x14ac:dyDescent="0.25">
      <c r="Q19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58" spans="17:17" ht="17.100000000000001" customHeight="1" x14ac:dyDescent="0.25">
      <c r="Q19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59" spans="17:17" ht="17.100000000000001" customHeight="1" x14ac:dyDescent="0.25">
      <c r="Q19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60" spans="17:17" ht="17.100000000000001" customHeight="1" x14ac:dyDescent="0.25">
      <c r="Q19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61" spans="17:17" ht="17.100000000000001" customHeight="1" x14ac:dyDescent="0.25">
      <c r="Q19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62" spans="17:17" ht="17.100000000000001" customHeight="1" x14ac:dyDescent="0.25">
      <c r="Q19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63" spans="17:17" ht="17.100000000000001" customHeight="1" x14ac:dyDescent="0.25">
      <c r="Q19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64" spans="17:17" ht="17.100000000000001" customHeight="1" x14ac:dyDescent="0.25">
      <c r="Q19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65" spans="17:17" ht="17.100000000000001" customHeight="1" x14ac:dyDescent="0.25">
      <c r="Q19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66" spans="17:17" ht="17.100000000000001" customHeight="1" x14ac:dyDescent="0.25">
      <c r="Q19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67" spans="17:17" ht="17.100000000000001" customHeight="1" x14ac:dyDescent="0.25">
      <c r="Q19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68" spans="17:17" ht="17.100000000000001" customHeight="1" x14ac:dyDescent="0.25">
      <c r="Q19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69" spans="17:17" ht="17.100000000000001" customHeight="1" x14ac:dyDescent="0.25">
      <c r="Q19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70" spans="17:17" ht="17.100000000000001" customHeight="1" x14ac:dyDescent="0.25">
      <c r="Q19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71" spans="17:17" ht="17.100000000000001" customHeight="1" x14ac:dyDescent="0.25">
      <c r="Q19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72" spans="17:17" ht="17.100000000000001" customHeight="1" x14ac:dyDescent="0.25">
      <c r="Q19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73" spans="17:17" ht="17.100000000000001" customHeight="1" x14ac:dyDescent="0.25">
      <c r="Q19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74" spans="17:17" ht="17.100000000000001" customHeight="1" x14ac:dyDescent="0.25">
      <c r="Q19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75" spans="17:17" ht="17.100000000000001" customHeight="1" x14ac:dyDescent="0.25">
      <c r="Q19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76" spans="17:17" ht="17.100000000000001" customHeight="1" x14ac:dyDescent="0.25">
      <c r="Q19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77" spans="17:17" ht="17.100000000000001" customHeight="1" x14ac:dyDescent="0.25">
      <c r="Q19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78" spans="17:17" ht="17.100000000000001" customHeight="1" x14ac:dyDescent="0.25">
      <c r="Q19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79" spans="17:17" ht="17.100000000000001" customHeight="1" x14ac:dyDescent="0.25">
      <c r="Q19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80" spans="17:17" ht="17.100000000000001" customHeight="1" x14ac:dyDescent="0.25">
      <c r="Q19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81" spans="17:17" ht="17.100000000000001" customHeight="1" x14ac:dyDescent="0.25">
      <c r="Q19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82" spans="17:17" ht="17.100000000000001" customHeight="1" x14ac:dyDescent="0.25">
      <c r="Q19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83" spans="17:17" ht="17.100000000000001" customHeight="1" x14ac:dyDescent="0.25">
      <c r="Q19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84" spans="17:17" ht="17.100000000000001" customHeight="1" x14ac:dyDescent="0.25">
      <c r="Q19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85" spans="17:17" ht="17.100000000000001" customHeight="1" x14ac:dyDescent="0.25">
      <c r="Q19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86" spans="17:17" ht="17.100000000000001" customHeight="1" x14ac:dyDescent="0.25">
      <c r="Q19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87" spans="17:17" ht="17.100000000000001" customHeight="1" x14ac:dyDescent="0.25">
      <c r="Q19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88" spans="17:17" ht="17.100000000000001" customHeight="1" x14ac:dyDescent="0.25">
      <c r="Q19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89" spans="17:17" ht="17.100000000000001" customHeight="1" x14ac:dyDescent="0.25">
      <c r="Q19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90" spans="17:17" ht="17.100000000000001" customHeight="1" x14ac:dyDescent="0.25">
      <c r="Q19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91" spans="17:17" ht="17.100000000000001" customHeight="1" x14ac:dyDescent="0.25">
      <c r="Q19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92" spans="17:17" ht="17.100000000000001" customHeight="1" x14ac:dyDescent="0.25">
      <c r="Q19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93" spans="17:17" ht="17.100000000000001" customHeight="1" x14ac:dyDescent="0.25">
      <c r="Q19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94" spans="17:17" ht="17.100000000000001" customHeight="1" x14ac:dyDescent="0.25">
      <c r="Q19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95" spans="17:17" ht="17.100000000000001" customHeight="1" x14ac:dyDescent="0.25">
      <c r="Q19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96" spans="17:17" ht="17.100000000000001" customHeight="1" x14ac:dyDescent="0.25">
      <c r="Q19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97" spans="17:17" ht="17.100000000000001" customHeight="1" x14ac:dyDescent="0.25">
      <c r="Q19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98" spans="17:17" ht="17.100000000000001" customHeight="1" x14ac:dyDescent="0.25">
      <c r="Q19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99" spans="17:17" ht="17.100000000000001" customHeight="1" x14ac:dyDescent="0.25">
      <c r="Q19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00" spans="17:17" ht="17.100000000000001" customHeight="1" x14ac:dyDescent="0.25">
      <c r="Q20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01" spans="17:17" ht="17.100000000000001" customHeight="1" x14ac:dyDescent="0.25">
      <c r="Q20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02" spans="17:17" ht="17.100000000000001" customHeight="1" x14ac:dyDescent="0.25">
      <c r="Q20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03" spans="17:17" ht="17.100000000000001" customHeight="1" x14ac:dyDescent="0.25">
      <c r="Q20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04" spans="17:17" ht="17.100000000000001" customHeight="1" x14ac:dyDescent="0.25">
      <c r="Q20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05" spans="17:17" ht="17.100000000000001" customHeight="1" x14ac:dyDescent="0.25">
      <c r="Q20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06" spans="17:17" ht="17.100000000000001" customHeight="1" x14ac:dyDescent="0.25">
      <c r="Q20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07" spans="17:17" ht="17.100000000000001" customHeight="1" x14ac:dyDescent="0.25">
      <c r="Q20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08" spans="17:17" ht="17.100000000000001" customHeight="1" x14ac:dyDescent="0.25">
      <c r="Q20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09" spans="17:17" ht="17.100000000000001" customHeight="1" x14ac:dyDescent="0.25">
      <c r="Q20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10" spans="17:17" ht="17.100000000000001" customHeight="1" x14ac:dyDescent="0.25">
      <c r="Q20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11" spans="17:17" ht="17.100000000000001" customHeight="1" x14ac:dyDescent="0.25">
      <c r="Q20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12" spans="17:17" ht="17.100000000000001" customHeight="1" x14ac:dyDescent="0.25">
      <c r="Q20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13" spans="17:17" ht="17.100000000000001" customHeight="1" x14ac:dyDescent="0.25">
      <c r="Q20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14" spans="17:17" ht="17.100000000000001" customHeight="1" x14ac:dyDescent="0.25">
      <c r="Q20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15" spans="17:17" ht="17.100000000000001" customHeight="1" x14ac:dyDescent="0.25">
      <c r="Q20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16" spans="17:17" ht="17.100000000000001" customHeight="1" x14ac:dyDescent="0.25">
      <c r="Q20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17" spans="17:17" ht="17.100000000000001" customHeight="1" x14ac:dyDescent="0.25">
      <c r="Q20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18" spans="17:17" ht="17.100000000000001" customHeight="1" x14ac:dyDescent="0.25">
      <c r="Q20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19" spans="17:17" ht="17.100000000000001" customHeight="1" x14ac:dyDescent="0.25">
      <c r="Q20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20" spans="17:17" ht="17.100000000000001" customHeight="1" x14ac:dyDescent="0.25">
      <c r="Q20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21" spans="17:17" ht="17.100000000000001" customHeight="1" x14ac:dyDescent="0.25">
      <c r="Q20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22" spans="17:17" ht="17.100000000000001" customHeight="1" x14ac:dyDescent="0.25">
      <c r="Q20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23" spans="17:17" ht="17.100000000000001" customHeight="1" x14ac:dyDescent="0.25">
      <c r="Q20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24" spans="17:17" ht="17.100000000000001" customHeight="1" x14ac:dyDescent="0.25">
      <c r="Q20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25" spans="17:17" ht="17.100000000000001" customHeight="1" x14ac:dyDescent="0.25">
      <c r="Q20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26" spans="17:17" ht="17.100000000000001" customHeight="1" x14ac:dyDescent="0.25">
      <c r="Q20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27" spans="17:17" ht="17.100000000000001" customHeight="1" x14ac:dyDescent="0.25">
      <c r="Q20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28" spans="17:17" ht="17.100000000000001" customHeight="1" x14ac:dyDescent="0.25">
      <c r="Q20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29" spans="17:17" ht="17.100000000000001" customHeight="1" x14ac:dyDescent="0.25">
      <c r="Q20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30" spans="17:17" ht="17.100000000000001" customHeight="1" x14ac:dyDescent="0.25">
      <c r="Q20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31" spans="17:17" ht="17.100000000000001" customHeight="1" x14ac:dyDescent="0.25">
      <c r="Q20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32" spans="17:17" ht="17.100000000000001" customHeight="1" x14ac:dyDescent="0.25">
      <c r="Q20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33" spans="17:17" ht="17.100000000000001" customHeight="1" x14ac:dyDescent="0.25">
      <c r="Q20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34" spans="17:17" ht="17.100000000000001" customHeight="1" x14ac:dyDescent="0.25">
      <c r="Q20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35" spans="17:17" ht="17.100000000000001" customHeight="1" x14ac:dyDescent="0.25">
      <c r="Q20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36" spans="17:17" ht="17.100000000000001" customHeight="1" x14ac:dyDescent="0.25">
      <c r="Q20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37" spans="17:17" ht="17.100000000000001" customHeight="1" x14ac:dyDescent="0.25">
      <c r="Q20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38" spans="17:17" ht="17.100000000000001" customHeight="1" x14ac:dyDescent="0.25">
      <c r="Q20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39" spans="17:17" ht="17.100000000000001" customHeight="1" x14ac:dyDescent="0.25">
      <c r="Q20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40" spans="17:17" ht="17.100000000000001" customHeight="1" x14ac:dyDescent="0.25">
      <c r="Q20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41" spans="17:17" ht="17.100000000000001" customHeight="1" x14ac:dyDescent="0.25">
      <c r="Q20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42" spans="17:17" ht="17.100000000000001" customHeight="1" x14ac:dyDescent="0.25">
      <c r="Q20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43" spans="17:17" ht="17.100000000000001" customHeight="1" x14ac:dyDescent="0.25">
      <c r="Q20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44" spans="17:17" ht="17.100000000000001" customHeight="1" x14ac:dyDescent="0.25">
      <c r="Q20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45" spans="17:17" ht="17.100000000000001" customHeight="1" x14ac:dyDescent="0.25">
      <c r="Q20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46" spans="17:17" ht="17.100000000000001" customHeight="1" x14ac:dyDescent="0.25">
      <c r="Q20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47" spans="17:17" ht="17.100000000000001" customHeight="1" x14ac:dyDescent="0.25">
      <c r="Q20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48" spans="17:17" ht="17.100000000000001" customHeight="1" x14ac:dyDescent="0.25">
      <c r="Q20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49" spans="17:17" ht="17.100000000000001" customHeight="1" x14ac:dyDescent="0.25">
      <c r="Q20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50" spans="17:17" ht="17.100000000000001" customHeight="1" x14ac:dyDescent="0.25">
      <c r="Q20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51" spans="17:17" ht="17.100000000000001" customHeight="1" x14ac:dyDescent="0.25">
      <c r="Q20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52" spans="17:17" ht="17.100000000000001" customHeight="1" x14ac:dyDescent="0.25">
      <c r="Q20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53" spans="17:17" ht="17.100000000000001" customHeight="1" x14ac:dyDescent="0.25">
      <c r="Q20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54" spans="17:17" ht="17.100000000000001" customHeight="1" x14ac:dyDescent="0.25">
      <c r="Q20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55" spans="17:17" ht="17.100000000000001" customHeight="1" x14ac:dyDescent="0.25">
      <c r="Q20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56" spans="17:17" ht="17.100000000000001" customHeight="1" x14ac:dyDescent="0.25">
      <c r="Q20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57" spans="17:17" ht="17.100000000000001" customHeight="1" x14ac:dyDescent="0.25">
      <c r="Q20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58" spans="17:17" ht="17.100000000000001" customHeight="1" x14ac:dyDescent="0.25">
      <c r="Q20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59" spans="17:17" ht="17.100000000000001" customHeight="1" x14ac:dyDescent="0.25">
      <c r="Q20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60" spans="17:17" ht="17.100000000000001" customHeight="1" x14ac:dyDescent="0.25">
      <c r="Q20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61" spans="17:17" ht="17.100000000000001" customHeight="1" x14ac:dyDescent="0.25">
      <c r="Q20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62" spans="17:17" ht="17.100000000000001" customHeight="1" x14ac:dyDescent="0.25">
      <c r="Q20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63" spans="17:17" ht="17.100000000000001" customHeight="1" x14ac:dyDescent="0.25">
      <c r="Q20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64" spans="17:17" ht="17.100000000000001" customHeight="1" x14ac:dyDescent="0.25">
      <c r="Q20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65" spans="17:17" ht="17.100000000000001" customHeight="1" x14ac:dyDescent="0.25">
      <c r="Q20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66" spans="17:17" ht="17.100000000000001" customHeight="1" x14ac:dyDescent="0.25">
      <c r="Q20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67" spans="17:17" ht="17.100000000000001" customHeight="1" x14ac:dyDescent="0.25">
      <c r="Q20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68" spans="17:17" ht="17.100000000000001" customHeight="1" x14ac:dyDescent="0.25">
      <c r="Q20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69" spans="17:17" ht="17.100000000000001" customHeight="1" x14ac:dyDescent="0.25">
      <c r="Q20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70" spans="17:17" ht="17.100000000000001" customHeight="1" x14ac:dyDescent="0.25">
      <c r="Q20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71" spans="17:17" ht="17.100000000000001" customHeight="1" x14ac:dyDescent="0.25">
      <c r="Q20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72" spans="17:17" ht="17.100000000000001" customHeight="1" x14ac:dyDescent="0.25">
      <c r="Q20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73" spans="17:17" ht="17.100000000000001" customHeight="1" x14ac:dyDescent="0.25">
      <c r="Q20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74" spans="17:17" ht="17.100000000000001" customHeight="1" x14ac:dyDescent="0.25">
      <c r="Q20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75" spans="17:17" ht="17.100000000000001" customHeight="1" x14ac:dyDescent="0.25">
      <c r="Q20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76" spans="17:17" ht="17.100000000000001" customHeight="1" x14ac:dyDescent="0.25">
      <c r="Q20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77" spans="17:17" ht="17.100000000000001" customHeight="1" x14ac:dyDescent="0.25">
      <c r="Q20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78" spans="17:17" ht="17.100000000000001" customHeight="1" x14ac:dyDescent="0.25">
      <c r="Q20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79" spans="17:17" ht="17.100000000000001" customHeight="1" x14ac:dyDescent="0.25">
      <c r="Q20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80" spans="17:17" ht="17.100000000000001" customHeight="1" x14ac:dyDescent="0.25">
      <c r="Q20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81" spans="17:17" ht="17.100000000000001" customHeight="1" x14ac:dyDescent="0.25">
      <c r="Q20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82" spans="17:17" ht="17.100000000000001" customHeight="1" x14ac:dyDescent="0.25">
      <c r="Q20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83" spans="17:17" ht="17.100000000000001" customHeight="1" x14ac:dyDescent="0.25">
      <c r="Q20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84" spans="17:17" ht="17.100000000000001" customHeight="1" x14ac:dyDescent="0.25">
      <c r="Q20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85" spans="17:17" ht="17.100000000000001" customHeight="1" x14ac:dyDescent="0.25">
      <c r="Q20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86" spans="17:17" ht="17.100000000000001" customHeight="1" x14ac:dyDescent="0.25">
      <c r="Q20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87" spans="17:17" ht="17.100000000000001" customHeight="1" x14ac:dyDescent="0.25">
      <c r="Q20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88" spans="17:17" ht="17.100000000000001" customHeight="1" x14ac:dyDescent="0.25">
      <c r="Q20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89" spans="17:17" ht="17.100000000000001" customHeight="1" x14ac:dyDescent="0.25">
      <c r="Q20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90" spans="17:17" ht="17.100000000000001" customHeight="1" x14ac:dyDescent="0.25">
      <c r="Q20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91" spans="17:17" ht="17.100000000000001" customHeight="1" x14ac:dyDescent="0.25">
      <c r="Q20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92" spans="17:17" ht="17.100000000000001" customHeight="1" x14ac:dyDescent="0.25">
      <c r="Q20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93" spans="17:17" ht="17.100000000000001" customHeight="1" x14ac:dyDescent="0.25">
      <c r="Q20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94" spans="17:17" ht="17.100000000000001" customHeight="1" x14ac:dyDescent="0.25">
      <c r="Q20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95" spans="17:17" ht="17.100000000000001" customHeight="1" x14ac:dyDescent="0.25">
      <c r="Q20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96" spans="17:17" ht="17.100000000000001" customHeight="1" x14ac:dyDescent="0.25">
      <c r="Q20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97" spans="17:17" ht="17.100000000000001" customHeight="1" x14ac:dyDescent="0.25">
      <c r="Q20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98" spans="17:17" ht="17.100000000000001" customHeight="1" x14ac:dyDescent="0.25">
      <c r="Q20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99" spans="17:17" ht="17.100000000000001" customHeight="1" x14ac:dyDescent="0.25">
      <c r="Q20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00" spans="17:17" ht="17.100000000000001" customHeight="1" x14ac:dyDescent="0.25">
      <c r="Q21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01" spans="17:17" ht="17.100000000000001" customHeight="1" x14ac:dyDescent="0.25">
      <c r="Q21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02" spans="17:17" ht="17.100000000000001" customHeight="1" x14ac:dyDescent="0.25">
      <c r="Q21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03" spans="17:17" ht="17.100000000000001" customHeight="1" x14ac:dyDescent="0.25">
      <c r="Q21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04" spans="17:17" ht="17.100000000000001" customHeight="1" x14ac:dyDescent="0.25">
      <c r="Q21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05" spans="17:17" ht="17.100000000000001" customHeight="1" x14ac:dyDescent="0.25">
      <c r="Q21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06" spans="17:17" ht="17.100000000000001" customHeight="1" x14ac:dyDescent="0.25">
      <c r="Q21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07" spans="17:17" ht="17.100000000000001" customHeight="1" x14ac:dyDescent="0.25">
      <c r="Q21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08" spans="17:17" ht="17.100000000000001" customHeight="1" x14ac:dyDescent="0.25">
      <c r="Q21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09" spans="17:17" ht="17.100000000000001" customHeight="1" x14ac:dyDescent="0.25">
      <c r="Q21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10" spans="17:17" ht="17.100000000000001" customHeight="1" x14ac:dyDescent="0.25">
      <c r="Q21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11" spans="17:17" ht="17.100000000000001" customHeight="1" x14ac:dyDescent="0.25">
      <c r="Q21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12" spans="17:17" ht="17.100000000000001" customHeight="1" x14ac:dyDescent="0.25">
      <c r="Q21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13" spans="17:17" ht="17.100000000000001" customHeight="1" x14ac:dyDescent="0.25">
      <c r="Q21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14" spans="17:17" ht="17.100000000000001" customHeight="1" x14ac:dyDescent="0.25">
      <c r="Q21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15" spans="17:17" ht="17.100000000000001" customHeight="1" x14ac:dyDescent="0.25">
      <c r="Q21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16" spans="17:17" ht="17.100000000000001" customHeight="1" x14ac:dyDescent="0.25">
      <c r="Q21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17" spans="17:17" ht="17.100000000000001" customHeight="1" x14ac:dyDescent="0.25">
      <c r="Q21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18" spans="17:17" ht="17.100000000000001" customHeight="1" x14ac:dyDescent="0.25">
      <c r="Q21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19" spans="17:17" ht="17.100000000000001" customHeight="1" x14ac:dyDescent="0.25">
      <c r="Q21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20" spans="17:17" ht="17.100000000000001" customHeight="1" x14ac:dyDescent="0.25">
      <c r="Q21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21" spans="17:17" ht="17.100000000000001" customHeight="1" x14ac:dyDescent="0.25">
      <c r="Q21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22" spans="17:17" ht="17.100000000000001" customHeight="1" x14ac:dyDescent="0.25">
      <c r="Q21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23" spans="17:17" ht="17.100000000000001" customHeight="1" x14ac:dyDescent="0.25">
      <c r="Q21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24" spans="17:17" ht="17.100000000000001" customHeight="1" x14ac:dyDescent="0.25">
      <c r="Q21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25" spans="17:17" ht="17.100000000000001" customHeight="1" x14ac:dyDescent="0.25">
      <c r="Q21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26" spans="17:17" ht="17.100000000000001" customHeight="1" x14ac:dyDescent="0.25">
      <c r="Q21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27" spans="17:17" ht="17.100000000000001" customHeight="1" x14ac:dyDescent="0.25">
      <c r="Q21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28" spans="17:17" ht="17.100000000000001" customHeight="1" x14ac:dyDescent="0.25">
      <c r="Q21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29" spans="17:17" ht="17.100000000000001" customHeight="1" x14ac:dyDescent="0.25">
      <c r="Q21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30" spans="17:17" ht="17.100000000000001" customHeight="1" x14ac:dyDescent="0.25">
      <c r="Q21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31" spans="17:17" ht="17.100000000000001" customHeight="1" x14ac:dyDescent="0.25">
      <c r="Q21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32" spans="17:17" ht="17.100000000000001" customHeight="1" x14ac:dyDescent="0.25">
      <c r="Q21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33" spans="17:17" ht="17.100000000000001" customHeight="1" x14ac:dyDescent="0.25">
      <c r="Q21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34" spans="17:17" ht="17.100000000000001" customHeight="1" x14ac:dyDescent="0.25">
      <c r="Q21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35" spans="17:17" ht="17.100000000000001" customHeight="1" x14ac:dyDescent="0.25">
      <c r="Q21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36" spans="17:17" ht="17.100000000000001" customHeight="1" x14ac:dyDescent="0.25">
      <c r="Q21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37" spans="17:17" ht="17.100000000000001" customHeight="1" x14ac:dyDescent="0.25">
      <c r="Q21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38" spans="17:17" ht="17.100000000000001" customHeight="1" x14ac:dyDescent="0.25">
      <c r="Q21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39" spans="17:17" ht="17.100000000000001" customHeight="1" x14ac:dyDescent="0.25">
      <c r="Q21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40" spans="17:17" ht="17.100000000000001" customHeight="1" x14ac:dyDescent="0.25">
      <c r="Q21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41" spans="17:17" ht="17.100000000000001" customHeight="1" x14ac:dyDescent="0.25">
      <c r="Q21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42" spans="17:17" ht="17.100000000000001" customHeight="1" x14ac:dyDescent="0.25">
      <c r="Q21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43" spans="17:17" ht="17.100000000000001" customHeight="1" x14ac:dyDescent="0.25">
      <c r="Q21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44" spans="17:17" ht="17.100000000000001" customHeight="1" x14ac:dyDescent="0.25">
      <c r="Q21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45" spans="17:17" ht="17.100000000000001" customHeight="1" x14ac:dyDescent="0.25">
      <c r="Q21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46" spans="17:17" ht="17.100000000000001" customHeight="1" x14ac:dyDescent="0.25">
      <c r="Q21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47" spans="17:17" ht="17.100000000000001" customHeight="1" x14ac:dyDescent="0.25">
      <c r="Q21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48" spans="17:17" ht="17.100000000000001" customHeight="1" x14ac:dyDescent="0.25">
      <c r="Q21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49" spans="17:17" ht="17.100000000000001" customHeight="1" x14ac:dyDescent="0.25">
      <c r="Q21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50" spans="17:17" ht="17.100000000000001" customHeight="1" x14ac:dyDescent="0.25">
      <c r="Q21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51" spans="17:17" ht="17.100000000000001" customHeight="1" x14ac:dyDescent="0.25">
      <c r="Q21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52" spans="17:17" ht="17.100000000000001" customHeight="1" x14ac:dyDescent="0.25">
      <c r="Q21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53" spans="17:17" ht="17.100000000000001" customHeight="1" x14ac:dyDescent="0.25">
      <c r="Q21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54" spans="17:17" ht="17.100000000000001" customHeight="1" x14ac:dyDescent="0.25">
      <c r="Q21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55" spans="17:17" ht="17.100000000000001" customHeight="1" x14ac:dyDescent="0.25">
      <c r="Q21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56" spans="17:17" ht="17.100000000000001" customHeight="1" x14ac:dyDescent="0.25">
      <c r="Q21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57" spans="17:17" ht="17.100000000000001" customHeight="1" x14ac:dyDescent="0.25">
      <c r="Q21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58" spans="17:17" ht="17.100000000000001" customHeight="1" x14ac:dyDescent="0.25">
      <c r="Q21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59" spans="17:17" ht="17.100000000000001" customHeight="1" x14ac:dyDescent="0.25">
      <c r="Q21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60" spans="17:17" ht="17.100000000000001" customHeight="1" x14ac:dyDescent="0.25">
      <c r="Q21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61" spans="17:17" ht="17.100000000000001" customHeight="1" x14ac:dyDescent="0.25">
      <c r="Q21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62" spans="17:17" ht="17.100000000000001" customHeight="1" x14ac:dyDescent="0.25">
      <c r="Q21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63" spans="17:17" ht="17.100000000000001" customHeight="1" x14ac:dyDescent="0.25">
      <c r="Q21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64" spans="17:17" ht="17.100000000000001" customHeight="1" x14ac:dyDescent="0.25">
      <c r="Q21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65" spans="17:17" ht="17.100000000000001" customHeight="1" x14ac:dyDescent="0.25">
      <c r="Q21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66" spans="17:17" ht="17.100000000000001" customHeight="1" x14ac:dyDescent="0.25">
      <c r="Q21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67" spans="17:17" ht="17.100000000000001" customHeight="1" x14ac:dyDescent="0.25">
      <c r="Q21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68" spans="17:17" ht="17.100000000000001" customHeight="1" x14ac:dyDescent="0.25">
      <c r="Q21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69" spans="17:17" ht="17.100000000000001" customHeight="1" x14ac:dyDescent="0.25">
      <c r="Q21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70" spans="17:17" ht="17.100000000000001" customHeight="1" x14ac:dyDescent="0.25">
      <c r="Q21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71" spans="17:17" ht="17.100000000000001" customHeight="1" x14ac:dyDescent="0.25">
      <c r="Q21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72" spans="17:17" ht="17.100000000000001" customHeight="1" x14ac:dyDescent="0.25">
      <c r="Q21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73" spans="17:17" ht="17.100000000000001" customHeight="1" x14ac:dyDescent="0.25">
      <c r="Q21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74" spans="17:17" ht="17.100000000000001" customHeight="1" x14ac:dyDescent="0.25">
      <c r="Q21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75" spans="17:17" ht="17.100000000000001" customHeight="1" x14ac:dyDescent="0.25">
      <c r="Q21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76" spans="17:17" ht="17.100000000000001" customHeight="1" x14ac:dyDescent="0.25">
      <c r="Q21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77" spans="17:17" ht="17.100000000000001" customHeight="1" x14ac:dyDescent="0.25">
      <c r="Q21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78" spans="17:17" ht="17.100000000000001" customHeight="1" x14ac:dyDescent="0.25">
      <c r="Q21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79" spans="17:17" ht="17.100000000000001" customHeight="1" x14ac:dyDescent="0.25">
      <c r="Q21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80" spans="17:17" ht="17.100000000000001" customHeight="1" x14ac:dyDescent="0.25">
      <c r="Q21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81" spans="17:17" ht="17.100000000000001" customHeight="1" x14ac:dyDescent="0.25">
      <c r="Q21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82" spans="17:17" ht="17.100000000000001" customHeight="1" x14ac:dyDescent="0.25">
      <c r="Q21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83" spans="17:17" ht="17.100000000000001" customHeight="1" x14ac:dyDescent="0.25">
      <c r="Q21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84" spans="17:17" ht="17.100000000000001" customHeight="1" x14ac:dyDescent="0.25">
      <c r="Q21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85" spans="17:17" ht="17.100000000000001" customHeight="1" x14ac:dyDescent="0.25">
      <c r="Q21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86" spans="17:17" ht="17.100000000000001" customHeight="1" x14ac:dyDescent="0.25">
      <c r="Q21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87" spans="17:17" ht="17.100000000000001" customHeight="1" x14ac:dyDescent="0.25">
      <c r="Q21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88" spans="17:17" ht="17.100000000000001" customHeight="1" x14ac:dyDescent="0.25">
      <c r="Q21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89" spans="17:17" ht="17.100000000000001" customHeight="1" x14ac:dyDescent="0.25">
      <c r="Q21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90" spans="17:17" ht="17.100000000000001" customHeight="1" x14ac:dyDescent="0.25">
      <c r="Q21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91" spans="17:17" ht="17.100000000000001" customHeight="1" x14ac:dyDescent="0.25">
      <c r="Q21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92" spans="17:17" ht="17.100000000000001" customHeight="1" x14ac:dyDescent="0.25">
      <c r="Q21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93" spans="17:17" ht="17.100000000000001" customHeight="1" x14ac:dyDescent="0.25">
      <c r="Q21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94" spans="17:17" ht="17.100000000000001" customHeight="1" x14ac:dyDescent="0.25">
      <c r="Q21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95" spans="17:17" ht="17.100000000000001" customHeight="1" x14ac:dyDescent="0.25">
      <c r="Q21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96" spans="17:17" ht="17.100000000000001" customHeight="1" x14ac:dyDescent="0.25">
      <c r="Q21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97" spans="17:17" ht="17.100000000000001" customHeight="1" x14ac:dyDescent="0.25">
      <c r="Q21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98" spans="17:17" ht="17.100000000000001" customHeight="1" x14ac:dyDescent="0.25">
      <c r="Q21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99" spans="17:17" ht="17.100000000000001" customHeight="1" x14ac:dyDescent="0.25">
      <c r="Q21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00" spans="17:17" ht="17.100000000000001" customHeight="1" x14ac:dyDescent="0.25">
      <c r="Q22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01" spans="17:17" ht="17.100000000000001" customHeight="1" x14ac:dyDescent="0.25">
      <c r="Q22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02" spans="17:17" ht="17.100000000000001" customHeight="1" x14ac:dyDescent="0.25">
      <c r="Q22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03" spans="17:17" ht="17.100000000000001" customHeight="1" x14ac:dyDescent="0.25">
      <c r="Q22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04" spans="17:17" ht="17.100000000000001" customHeight="1" x14ac:dyDescent="0.25">
      <c r="Q22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05" spans="17:17" ht="17.100000000000001" customHeight="1" x14ac:dyDescent="0.25">
      <c r="Q22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06" spans="17:17" ht="17.100000000000001" customHeight="1" x14ac:dyDescent="0.25">
      <c r="Q22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07" spans="17:17" ht="17.100000000000001" customHeight="1" x14ac:dyDescent="0.25">
      <c r="Q22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08" spans="17:17" ht="17.100000000000001" customHeight="1" x14ac:dyDescent="0.25">
      <c r="Q22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09" spans="17:17" ht="17.100000000000001" customHeight="1" x14ac:dyDescent="0.25">
      <c r="Q22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10" spans="17:17" ht="17.100000000000001" customHeight="1" x14ac:dyDescent="0.25">
      <c r="Q22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11" spans="17:17" ht="17.100000000000001" customHeight="1" x14ac:dyDescent="0.25">
      <c r="Q22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12" spans="17:17" ht="17.100000000000001" customHeight="1" x14ac:dyDescent="0.25">
      <c r="Q22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13" spans="17:17" ht="17.100000000000001" customHeight="1" x14ac:dyDescent="0.25">
      <c r="Q22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14" spans="17:17" ht="17.100000000000001" customHeight="1" x14ac:dyDescent="0.25">
      <c r="Q22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15" spans="17:17" ht="17.100000000000001" customHeight="1" x14ac:dyDescent="0.25">
      <c r="Q22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16" spans="17:17" ht="17.100000000000001" customHeight="1" x14ac:dyDescent="0.25">
      <c r="Q22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17" spans="17:17" ht="17.100000000000001" customHeight="1" x14ac:dyDescent="0.25">
      <c r="Q22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18" spans="17:17" ht="17.100000000000001" customHeight="1" x14ac:dyDescent="0.25">
      <c r="Q22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19" spans="17:17" ht="17.100000000000001" customHeight="1" x14ac:dyDescent="0.25">
      <c r="Q22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20" spans="17:17" ht="17.100000000000001" customHeight="1" x14ac:dyDescent="0.25">
      <c r="Q22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21" spans="17:17" ht="17.100000000000001" customHeight="1" x14ac:dyDescent="0.25">
      <c r="Q22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22" spans="17:17" ht="17.100000000000001" customHeight="1" x14ac:dyDescent="0.25">
      <c r="Q22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23" spans="17:17" ht="17.100000000000001" customHeight="1" x14ac:dyDescent="0.25">
      <c r="Q22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24" spans="17:17" ht="17.100000000000001" customHeight="1" x14ac:dyDescent="0.25">
      <c r="Q22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25" spans="17:17" ht="17.100000000000001" customHeight="1" x14ac:dyDescent="0.25">
      <c r="Q22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26" spans="17:17" ht="17.100000000000001" customHeight="1" x14ac:dyDescent="0.25">
      <c r="Q22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27" spans="17:17" ht="17.100000000000001" customHeight="1" x14ac:dyDescent="0.25">
      <c r="Q22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28" spans="17:17" ht="17.100000000000001" customHeight="1" x14ac:dyDescent="0.25">
      <c r="Q22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29" spans="17:17" ht="17.100000000000001" customHeight="1" x14ac:dyDescent="0.25">
      <c r="Q22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0" spans="17:17" ht="17.100000000000001" customHeight="1" x14ac:dyDescent="0.25">
      <c r="Q22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1" spans="17:17" ht="17.100000000000001" customHeight="1" x14ac:dyDescent="0.25">
      <c r="Q22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2" spans="17:17" ht="17.100000000000001" customHeight="1" x14ac:dyDescent="0.25">
      <c r="Q22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3" spans="17:17" ht="17.100000000000001" customHeight="1" x14ac:dyDescent="0.25">
      <c r="Q22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4" spans="17:17" ht="17.100000000000001" customHeight="1" x14ac:dyDescent="0.25">
      <c r="Q22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5" spans="17:17" ht="17.100000000000001" customHeight="1" x14ac:dyDescent="0.25">
      <c r="Q22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6" spans="17:17" ht="17.100000000000001" customHeight="1" x14ac:dyDescent="0.25">
      <c r="Q22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7" spans="17:17" ht="17.100000000000001" customHeight="1" x14ac:dyDescent="0.25">
      <c r="Q22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8" spans="17:17" ht="17.100000000000001" customHeight="1" x14ac:dyDescent="0.25">
      <c r="Q22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9" spans="17:17" ht="17.100000000000001" customHeight="1" x14ac:dyDescent="0.25">
      <c r="Q22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0" spans="17:17" ht="17.100000000000001" customHeight="1" x14ac:dyDescent="0.25">
      <c r="Q22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1" spans="17:17" ht="17.100000000000001" customHeight="1" x14ac:dyDescent="0.25">
      <c r="Q22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2" spans="17:17" ht="17.100000000000001" customHeight="1" x14ac:dyDescent="0.25">
      <c r="Q22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3" spans="17:17" ht="17.100000000000001" customHeight="1" x14ac:dyDescent="0.25">
      <c r="Q22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4" spans="17:17" ht="17.100000000000001" customHeight="1" x14ac:dyDescent="0.25">
      <c r="Q22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5" spans="17:17" ht="17.100000000000001" customHeight="1" x14ac:dyDescent="0.25">
      <c r="Q22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6" spans="17:17" ht="17.100000000000001" customHeight="1" x14ac:dyDescent="0.25">
      <c r="Q22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7" spans="17:17" ht="17.100000000000001" customHeight="1" x14ac:dyDescent="0.25">
      <c r="Q22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8" spans="17:17" ht="17.100000000000001" customHeight="1" x14ac:dyDescent="0.25">
      <c r="Q22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9" spans="17:17" ht="17.100000000000001" customHeight="1" x14ac:dyDescent="0.25">
      <c r="Q22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0" spans="17:17" ht="17.100000000000001" customHeight="1" x14ac:dyDescent="0.25">
      <c r="Q22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1" spans="17:17" ht="17.100000000000001" customHeight="1" x14ac:dyDescent="0.25">
      <c r="Q22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2" spans="17:17" ht="17.100000000000001" customHeight="1" x14ac:dyDescent="0.25">
      <c r="Q22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3" spans="17:17" ht="17.100000000000001" customHeight="1" x14ac:dyDescent="0.25">
      <c r="Q22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4" spans="17:17" ht="17.100000000000001" customHeight="1" x14ac:dyDescent="0.25">
      <c r="Q22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5" spans="17:17" ht="17.100000000000001" customHeight="1" x14ac:dyDescent="0.25">
      <c r="Q22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6" spans="17:17" ht="17.100000000000001" customHeight="1" x14ac:dyDescent="0.25">
      <c r="Q22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7" spans="17:17" ht="17.100000000000001" customHeight="1" x14ac:dyDescent="0.25">
      <c r="Q22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8" spans="17:17" ht="17.100000000000001" customHeight="1" x14ac:dyDescent="0.25">
      <c r="Q22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9" spans="17:17" ht="17.100000000000001" customHeight="1" x14ac:dyDescent="0.25">
      <c r="Q22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0" spans="17:17" ht="17.100000000000001" customHeight="1" x14ac:dyDescent="0.25">
      <c r="Q22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1" spans="17:17" ht="17.100000000000001" customHeight="1" x14ac:dyDescent="0.25">
      <c r="Q22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2" spans="17:17" ht="17.100000000000001" customHeight="1" x14ac:dyDescent="0.25">
      <c r="Q22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3" spans="17:17" ht="17.100000000000001" customHeight="1" x14ac:dyDescent="0.25">
      <c r="Q22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4" spans="17:17" ht="17.100000000000001" customHeight="1" x14ac:dyDescent="0.25">
      <c r="Q22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5" spans="17:17" ht="17.100000000000001" customHeight="1" x14ac:dyDescent="0.25">
      <c r="Q22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6" spans="17:17" ht="17.100000000000001" customHeight="1" x14ac:dyDescent="0.25">
      <c r="Q22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7" spans="17:17" ht="17.100000000000001" customHeight="1" x14ac:dyDescent="0.25">
      <c r="Q22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8" spans="17:17" ht="17.100000000000001" customHeight="1" x14ac:dyDescent="0.25">
      <c r="Q22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9" spans="17:17" ht="17.100000000000001" customHeight="1" x14ac:dyDescent="0.25">
      <c r="Q22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0" spans="17:17" ht="17.100000000000001" customHeight="1" x14ac:dyDescent="0.25">
      <c r="Q22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1" spans="17:17" ht="17.100000000000001" customHeight="1" x14ac:dyDescent="0.25">
      <c r="Q22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2" spans="17:17" ht="17.100000000000001" customHeight="1" x14ac:dyDescent="0.25">
      <c r="Q22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3" spans="17:17" ht="17.100000000000001" customHeight="1" x14ac:dyDescent="0.25">
      <c r="Q22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4" spans="17:17" ht="17.100000000000001" customHeight="1" x14ac:dyDescent="0.25">
      <c r="Q22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5" spans="17:17" ht="17.100000000000001" customHeight="1" x14ac:dyDescent="0.25">
      <c r="Q22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6" spans="17:17" ht="17.100000000000001" customHeight="1" x14ac:dyDescent="0.25">
      <c r="Q22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7" spans="17:17" ht="17.100000000000001" customHeight="1" x14ac:dyDescent="0.25">
      <c r="Q22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8" spans="17:17" ht="17.100000000000001" customHeight="1" x14ac:dyDescent="0.25">
      <c r="Q22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9" spans="17:17" ht="17.100000000000001" customHeight="1" x14ac:dyDescent="0.25">
      <c r="Q22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0" spans="17:17" ht="17.100000000000001" customHeight="1" x14ac:dyDescent="0.25">
      <c r="Q22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1" spans="17:17" ht="17.100000000000001" customHeight="1" x14ac:dyDescent="0.25">
      <c r="Q22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2" spans="17:17" ht="17.100000000000001" customHeight="1" x14ac:dyDescent="0.25">
      <c r="Q22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3" spans="17:17" ht="17.100000000000001" customHeight="1" x14ac:dyDescent="0.25">
      <c r="Q22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4" spans="17:17" ht="17.100000000000001" customHeight="1" x14ac:dyDescent="0.25">
      <c r="Q22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5" spans="17:17" ht="17.100000000000001" customHeight="1" x14ac:dyDescent="0.25">
      <c r="Q22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6" spans="17:17" ht="17.100000000000001" customHeight="1" x14ac:dyDescent="0.25">
      <c r="Q22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7" spans="17:17" ht="17.100000000000001" customHeight="1" x14ac:dyDescent="0.25">
      <c r="Q22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8" spans="17:17" ht="17.100000000000001" customHeight="1" x14ac:dyDescent="0.25">
      <c r="Q22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9" spans="17:17" ht="17.100000000000001" customHeight="1" x14ac:dyDescent="0.25">
      <c r="Q22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0" spans="17:17" ht="17.100000000000001" customHeight="1" x14ac:dyDescent="0.25">
      <c r="Q22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1" spans="17:17" ht="17.100000000000001" customHeight="1" x14ac:dyDescent="0.25">
      <c r="Q22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2" spans="17:17" ht="17.100000000000001" customHeight="1" x14ac:dyDescent="0.25">
      <c r="Q22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3" spans="17:17" ht="17.100000000000001" customHeight="1" x14ac:dyDescent="0.25">
      <c r="Q22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4" spans="17:17" ht="17.100000000000001" customHeight="1" x14ac:dyDescent="0.25">
      <c r="Q22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5" spans="17:17" ht="17.100000000000001" customHeight="1" x14ac:dyDescent="0.25">
      <c r="Q22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6" spans="17:17" ht="17.100000000000001" customHeight="1" x14ac:dyDescent="0.25">
      <c r="Q22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7" spans="17:17" ht="17.100000000000001" customHeight="1" x14ac:dyDescent="0.25">
      <c r="Q22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8" spans="17:17" ht="17.100000000000001" customHeight="1" x14ac:dyDescent="0.25">
      <c r="Q22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9" spans="17:17" ht="17.100000000000001" customHeight="1" x14ac:dyDescent="0.25">
      <c r="Q22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0" spans="17:17" ht="17.100000000000001" customHeight="1" x14ac:dyDescent="0.25">
      <c r="Q23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1" spans="17:17" ht="17.100000000000001" customHeight="1" x14ac:dyDescent="0.25">
      <c r="Q23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2" spans="17:17" ht="17.100000000000001" customHeight="1" x14ac:dyDescent="0.25">
      <c r="Q23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3" spans="17:17" ht="17.100000000000001" customHeight="1" x14ac:dyDescent="0.25">
      <c r="Q23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4" spans="17:17" ht="17.100000000000001" customHeight="1" x14ac:dyDescent="0.25">
      <c r="Q23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5" spans="17:17" ht="17.100000000000001" customHeight="1" x14ac:dyDescent="0.25">
      <c r="Q23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6" spans="17:17" ht="17.100000000000001" customHeight="1" x14ac:dyDescent="0.25">
      <c r="Q23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7" spans="17:17" ht="17.100000000000001" customHeight="1" x14ac:dyDescent="0.25">
      <c r="Q23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8" spans="17:17" ht="17.100000000000001" customHeight="1" x14ac:dyDescent="0.25">
      <c r="Q23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9" spans="17:17" ht="17.100000000000001" customHeight="1" x14ac:dyDescent="0.25">
      <c r="Q23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0" spans="17:17" ht="17.100000000000001" customHeight="1" x14ac:dyDescent="0.25">
      <c r="Q23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1" spans="17:17" ht="17.100000000000001" customHeight="1" x14ac:dyDescent="0.25">
      <c r="Q23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2" spans="17:17" ht="17.100000000000001" customHeight="1" x14ac:dyDescent="0.25">
      <c r="Q23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3" spans="17:17" ht="17.100000000000001" customHeight="1" x14ac:dyDescent="0.25">
      <c r="Q23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4" spans="17:17" ht="17.100000000000001" customHeight="1" x14ac:dyDescent="0.25">
      <c r="Q23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5" spans="17:17" ht="17.100000000000001" customHeight="1" x14ac:dyDescent="0.25">
      <c r="Q23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6" spans="17:17" ht="17.100000000000001" customHeight="1" x14ac:dyDescent="0.25">
      <c r="Q23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7" spans="17:17" ht="17.100000000000001" customHeight="1" x14ac:dyDescent="0.25">
      <c r="Q23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8" spans="17:17" ht="17.100000000000001" customHeight="1" x14ac:dyDescent="0.25">
      <c r="Q23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9" spans="17:17" ht="17.100000000000001" customHeight="1" x14ac:dyDescent="0.25">
      <c r="Q23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0" spans="17:17" ht="17.100000000000001" customHeight="1" x14ac:dyDescent="0.25">
      <c r="Q23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1" spans="17:17" ht="17.100000000000001" customHeight="1" x14ac:dyDescent="0.25">
      <c r="Q23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2" spans="17:17" ht="17.100000000000001" customHeight="1" x14ac:dyDescent="0.25">
      <c r="Q23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3" spans="17:17" ht="17.100000000000001" customHeight="1" x14ac:dyDescent="0.25">
      <c r="Q23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4" spans="17:17" ht="17.100000000000001" customHeight="1" x14ac:dyDescent="0.25">
      <c r="Q23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5" spans="17:17" ht="17.100000000000001" customHeight="1" x14ac:dyDescent="0.25">
      <c r="Q23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6" spans="17:17" ht="17.100000000000001" customHeight="1" x14ac:dyDescent="0.25">
      <c r="Q23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7" spans="17:17" ht="17.100000000000001" customHeight="1" x14ac:dyDescent="0.25">
      <c r="Q23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8" spans="17:17" ht="17.100000000000001" customHeight="1" x14ac:dyDescent="0.25">
      <c r="Q23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9" spans="17:17" ht="17.100000000000001" customHeight="1" x14ac:dyDescent="0.25">
      <c r="Q23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0" spans="17:17" ht="17.100000000000001" customHeight="1" x14ac:dyDescent="0.25">
      <c r="Q23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1" spans="17:17" ht="17.100000000000001" customHeight="1" x14ac:dyDescent="0.25">
      <c r="Q23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2" spans="17:17" ht="17.100000000000001" customHeight="1" x14ac:dyDescent="0.25">
      <c r="Q23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3" spans="17:17" ht="17.100000000000001" customHeight="1" x14ac:dyDescent="0.25">
      <c r="Q23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4" spans="17:17" ht="17.100000000000001" customHeight="1" x14ac:dyDescent="0.25">
      <c r="Q23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5" spans="17:17" ht="17.100000000000001" customHeight="1" x14ac:dyDescent="0.25">
      <c r="Q23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6" spans="17:17" ht="17.100000000000001" customHeight="1" x14ac:dyDescent="0.25">
      <c r="Q23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7" spans="17:17" ht="17.100000000000001" customHeight="1" x14ac:dyDescent="0.25">
      <c r="Q23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8" spans="17:17" ht="17.100000000000001" customHeight="1" x14ac:dyDescent="0.25">
      <c r="Q23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9" spans="17:17" ht="17.100000000000001" customHeight="1" x14ac:dyDescent="0.25">
      <c r="Q23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0" spans="17:17" ht="17.100000000000001" customHeight="1" x14ac:dyDescent="0.25">
      <c r="Q23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1" spans="17:17" ht="17.100000000000001" customHeight="1" x14ac:dyDescent="0.25">
      <c r="Q23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2" spans="17:17" ht="17.100000000000001" customHeight="1" x14ac:dyDescent="0.25">
      <c r="Q23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3" spans="17:17" ht="17.100000000000001" customHeight="1" x14ac:dyDescent="0.25">
      <c r="Q23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4" spans="17:17" ht="17.100000000000001" customHeight="1" x14ac:dyDescent="0.25">
      <c r="Q23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5" spans="17:17" ht="17.100000000000001" customHeight="1" x14ac:dyDescent="0.25">
      <c r="Q23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6" spans="17:17" ht="17.100000000000001" customHeight="1" x14ac:dyDescent="0.25">
      <c r="Q23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7" spans="17:17" ht="17.100000000000001" customHeight="1" x14ac:dyDescent="0.25">
      <c r="Q23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8" spans="17:17" ht="17.100000000000001" customHeight="1" x14ac:dyDescent="0.25">
      <c r="Q23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9" spans="17:17" ht="17.100000000000001" customHeight="1" x14ac:dyDescent="0.25">
      <c r="Q23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0" spans="17:17" ht="17.100000000000001" customHeight="1" x14ac:dyDescent="0.25">
      <c r="Q23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1" spans="17:17" ht="17.100000000000001" customHeight="1" x14ac:dyDescent="0.25">
      <c r="Q23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2" spans="17:17" ht="17.100000000000001" customHeight="1" x14ac:dyDescent="0.25">
      <c r="Q23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3" spans="17:17" ht="17.100000000000001" customHeight="1" x14ac:dyDescent="0.25">
      <c r="Q23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4" spans="17:17" ht="17.100000000000001" customHeight="1" x14ac:dyDescent="0.25">
      <c r="Q23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5" spans="17:17" ht="17.100000000000001" customHeight="1" x14ac:dyDescent="0.25">
      <c r="Q23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6" spans="17:17" ht="17.100000000000001" customHeight="1" x14ac:dyDescent="0.25">
      <c r="Q23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7" spans="17:17" ht="17.100000000000001" customHeight="1" x14ac:dyDescent="0.25">
      <c r="Q23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8" spans="17:17" ht="17.100000000000001" customHeight="1" x14ac:dyDescent="0.25">
      <c r="Q23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9" spans="17:17" ht="17.100000000000001" customHeight="1" x14ac:dyDescent="0.25">
      <c r="Q23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0" spans="17:17" ht="17.100000000000001" customHeight="1" x14ac:dyDescent="0.25">
      <c r="Q23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1" spans="17:17" ht="17.100000000000001" customHeight="1" x14ac:dyDescent="0.25">
      <c r="Q23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2" spans="17:17" ht="17.100000000000001" customHeight="1" x14ac:dyDescent="0.25">
      <c r="Q23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3" spans="17:17" ht="17.100000000000001" customHeight="1" x14ac:dyDescent="0.25">
      <c r="Q23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4" spans="17:17" ht="17.100000000000001" customHeight="1" x14ac:dyDescent="0.25">
      <c r="Q23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5" spans="17:17" ht="17.100000000000001" customHeight="1" x14ac:dyDescent="0.25">
      <c r="Q23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6" spans="17:17" ht="17.100000000000001" customHeight="1" x14ac:dyDescent="0.25">
      <c r="Q23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7" spans="17:17" ht="17.100000000000001" customHeight="1" x14ac:dyDescent="0.25">
      <c r="Q23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8" spans="17:17" ht="17.100000000000001" customHeight="1" x14ac:dyDescent="0.25">
      <c r="Q23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9" spans="17:17" ht="17.100000000000001" customHeight="1" x14ac:dyDescent="0.25">
      <c r="Q23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0" spans="17:17" ht="17.100000000000001" customHeight="1" x14ac:dyDescent="0.25">
      <c r="Q23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1" spans="17:17" ht="17.100000000000001" customHeight="1" x14ac:dyDescent="0.25">
      <c r="Q23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2" spans="17:17" ht="17.100000000000001" customHeight="1" x14ac:dyDescent="0.25">
      <c r="Q23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3" spans="17:17" ht="17.100000000000001" customHeight="1" x14ac:dyDescent="0.25">
      <c r="Q23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4" spans="17:17" ht="17.100000000000001" customHeight="1" x14ac:dyDescent="0.25">
      <c r="Q23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5" spans="17:17" ht="17.100000000000001" customHeight="1" x14ac:dyDescent="0.25">
      <c r="Q23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6" spans="17:17" ht="17.100000000000001" customHeight="1" x14ac:dyDescent="0.25">
      <c r="Q23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7" spans="17:17" ht="17.100000000000001" customHeight="1" x14ac:dyDescent="0.25">
      <c r="Q23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8" spans="17:17" ht="17.100000000000001" customHeight="1" x14ac:dyDescent="0.25">
      <c r="Q23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9" spans="17:17" ht="17.100000000000001" customHeight="1" x14ac:dyDescent="0.25">
      <c r="Q23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0" spans="17:17" ht="17.100000000000001" customHeight="1" x14ac:dyDescent="0.25">
      <c r="Q23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1" spans="17:17" ht="17.100000000000001" customHeight="1" x14ac:dyDescent="0.25">
      <c r="Q23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2" spans="17:17" ht="17.100000000000001" customHeight="1" x14ac:dyDescent="0.25">
      <c r="Q23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3" spans="17:17" ht="17.100000000000001" customHeight="1" x14ac:dyDescent="0.25">
      <c r="Q23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4" spans="17:17" ht="17.100000000000001" customHeight="1" x14ac:dyDescent="0.25">
      <c r="Q23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5" spans="17:17" ht="17.100000000000001" customHeight="1" x14ac:dyDescent="0.25">
      <c r="Q23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6" spans="17:17" ht="17.100000000000001" customHeight="1" x14ac:dyDescent="0.25">
      <c r="Q23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7" spans="17:17" ht="17.100000000000001" customHeight="1" x14ac:dyDescent="0.25">
      <c r="Q23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8" spans="17:17" ht="17.100000000000001" customHeight="1" x14ac:dyDescent="0.25">
      <c r="Q23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9" spans="17:17" ht="17.100000000000001" customHeight="1" x14ac:dyDescent="0.25">
      <c r="Q23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0" spans="17:17" ht="17.100000000000001" customHeight="1" x14ac:dyDescent="0.25">
      <c r="Q23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1" spans="17:17" ht="17.100000000000001" customHeight="1" x14ac:dyDescent="0.25">
      <c r="Q23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2" spans="17:17" ht="17.100000000000001" customHeight="1" x14ac:dyDescent="0.25">
      <c r="Q23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3" spans="17:17" ht="17.100000000000001" customHeight="1" x14ac:dyDescent="0.25">
      <c r="Q23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4" spans="17:17" ht="17.100000000000001" customHeight="1" x14ac:dyDescent="0.25">
      <c r="Q23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5" spans="17:17" ht="17.100000000000001" customHeight="1" x14ac:dyDescent="0.25">
      <c r="Q23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6" spans="17:17" ht="17.100000000000001" customHeight="1" x14ac:dyDescent="0.25">
      <c r="Q23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7" spans="17:17" ht="17.100000000000001" customHeight="1" x14ac:dyDescent="0.25">
      <c r="Q23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8" spans="17:17" ht="17.100000000000001" customHeight="1" x14ac:dyDescent="0.25">
      <c r="Q23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9" spans="17:17" ht="17.100000000000001" customHeight="1" x14ac:dyDescent="0.25">
      <c r="Q23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0" spans="17:17" ht="17.100000000000001" customHeight="1" x14ac:dyDescent="0.25">
      <c r="Q24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1" spans="17:17" ht="17.100000000000001" customHeight="1" x14ac:dyDescent="0.25">
      <c r="Q24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2" spans="17:17" ht="17.100000000000001" customHeight="1" x14ac:dyDescent="0.25">
      <c r="Q24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3" spans="17:17" ht="17.100000000000001" customHeight="1" x14ac:dyDescent="0.25">
      <c r="Q24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4" spans="17:17" ht="17.100000000000001" customHeight="1" x14ac:dyDescent="0.25">
      <c r="Q24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5" spans="17:17" ht="17.100000000000001" customHeight="1" x14ac:dyDescent="0.25">
      <c r="Q24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6" spans="17:17" ht="17.100000000000001" customHeight="1" x14ac:dyDescent="0.25">
      <c r="Q24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7" spans="17:17" ht="17.100000000000001" customHeight="1" x14ac:dyDescent="0.25">
      <c r="Q24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8" spans="17:17" ht="17.100000000000001" customHeight="1" x14ac:dyDescent="0.25">
      <c r="Q24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9" spans="17:17" ht="17.100000000000001" customHeight="1" x14ac:dyDescent="0.25">
      <c r="Q24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0" spans="17:17" ht="17.100000000000001" customHeight="1" x14ac:dyDescent="0.25">
      <c r="Q24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1" spans="17:17" ht="17.100000000000001" customHeight="1" x14ac:dyDescent="0.25">
      <c r="Q24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2" spans="17:17" ht="17.100000000000001" customHeight="1" x14ac:dyDescent="0.25">
      <c r="Q24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3" spans="17:17" ht="17.100000000000001" customHeight="1" x14ac:dyDescent="0.25">
      <c r="Q24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4" spans="17:17" ht="17.100000000000001" customHeight="1" x14ac:dyDescent="0.25">
      <c r="Q24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5" spans="17:17" ht="17.100000000000001" customHeight="1" x14ac:dyDescent="0.25">
      <c r="Q24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6" spans="17:17" ht="17.100000000000001" customHeight="1" x14ac:dyDescent="0.25">
      <c r="Q24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7" spans="17:17" ht="17.100000000000001" customHeight="1" x14ac:dyDescent="0.25">
      <c r="Q24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8" spans="17:17" ht="17.100000000000001" customHeight="1" x14ac:dyDescent="0.25">
      <c r="Q24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9" spans="17:17" ht="17.100000000000001" customHeight="1" x14ac:dyDescent="0.25">
      <c r="Q24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0" spans="17:17" ht="17.100000000000001" customHeight="1" x14ac:dyDescent="0.25">
      <c r="Q24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1" spans="17:17" ht="17.100000000000001" customHeight="1" x14ac:dyDescent="0.25">
      <c r="Q24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2" spans="17:17" ht="17.100000000000001" customHeight="1" x14ac:dyDescent="0.25">
      <c r="Q24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3" spans="17:17" ht="17.100000000000001" customHeight="1" x14ac:dyDescent="0.25">
      <c r="Q24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4" spans="17:17" ht="17.100000000000001" customHeight="1" x14ac:dyDescent="0.25">
      <c r="Q24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5" spans="17:17" ht="17.100000000000001" customHeight="1" x14ac:dyDescent="0.25">
      <c r="Q24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6" spans="17:17" ht="17.100000000000001" customHeight="1" x14ac:dyDescent="0.25">
      <c r="Q24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7" spans="17:17" ht="17.100000000000001" customHeight="1" x14ac:dyDescent="0.25">
      <c r="Q24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8" spans="17:17" ht="17.100000000000001" customHeight="1" x14ac:dyDescent="0.25">
      <c r="Q24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9" spans="17:17" ht="17.100000000000001" customHeight="1" x14ac:dyDescent="0.25">
      <c r="Q24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0" spans="17:17" ht="17.100000000000001" customHeight="1" x14ac:dyDescent="0.25">
      <c r="Q24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1" spans="17:17" ht="17.100000000000001" customHeight="1" x14ac:dyDescent="0.25">
      <c r="Q24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2" spans="17:17" ht="17.100000000000001" customHeight="1" x14ac:dyDescent="0.25">
      <c r="Q24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3" spans="17:17" ht="17.100000000000001" customHeight="1" x14ac:dyDescent="0.25">
      <c r="Q24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4" spans="17:17" ht="17.100000000000001" customHeight="1" x14ac:dyDescent="0.25">
      <c r="Q24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5" spans="17:17" ht="17.100000000000001" customHeight="1" x14ac:dyDescent="0.25">
      <c r="Q24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6" spans="17:17" ht="17.100000000000001" customHeight="1" x14ac:dyDescent="0.25">
      <c r="Q24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7" spans="17:17" ht="17.100000000000001" customHeight="1" x14ac:dyDescent="0.25">
      <c r="Q24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8" spans="17:17" ht="17.100000000000001" customHeight="1" x14ac:dyDescent="0.25">
      <c r="Q24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9" spans="17:17" ht="17.100000000000001" customHeight="1" x14ac:dyDescent="0.25">
      <c r="Q24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0" spans="17:17" ht="17.100000000000001" customHeight="1" x14ac:dyDescent="0.25">
      <c r="Q24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1" spans="17:17" ht="17.100000000000001" customHeight="1" x14ac:dyDescent="0.25">
      <c r="Q24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2" spans="17:17" ht="17.100000000000001" customHeight="1" x14ac:dyDescent="0.25">
      <c r="Q24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3" spans="17:17" ht="17.100000000000001" customHeight="1" x14ac:dyDescent="0.25">
      <c r="Q24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4" spans="17:17" ht="17.100000000000001" customHeight="1" x14ac:dyDescent="0.25">
      <c r="Q24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5" spans="17:17" ht="17.100000000000001" customHeight="1" x14ac:dyDescent="0.25">
      <c r="Q24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6" spans="17:17" ht="17.100000000000001" customHeight="1" x14ac:dyDescent="0.25">
      <c r="Q24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7" spans="17:17" ht="17.100000000000001" customHeight="1" x14ac:dyDescent="0.25">
      <c r="Q24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8" spans="17:17" ht="17.100000000000001" customHeight="1" x14ac:dyDescent="0.25">
      <c r="Q24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9" spans="17:17" ht="17.100000000000001" customHeight="1" x14ac:dyDescent="0.25">
      <c r="Q24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0" spans="17:17" ht="17.100000000000001" customHeight="1" x14ac:dyDescent="0.25">
      <c r="Q24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1" spans="17:17" ht="17.100000000000001" customHeight="1" x14ac:dyDescent="0.25">
      <c r="Q24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2" spans="17:17" ht="17.100000000000001" customHeight="1" x14ac:dyDescent="0.25">
      <c r="Q24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3" spans="17:17" ht="17.100000000000001" customHeight="1" x14ac:dyDescent="0.25">
      <c r="Q24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4" spans="17:17" ht="17.100000000000001" customHeight="1" x14ac:dyDescent="0.25">
      <c r="Q24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5" spans="17:17" ht="17.100000000000001" customHeight="1" x14ac:dyDescent="0.25">
      <c r="Q24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6" spans="17:17" ht="17.100000000000001" customHeight="1" x14ac:dyDescent="0.25">
      <c r="Q24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7" spans="17:17" ht="17.100000000000001" customHeight="1" x14ac:dyDescent="0.25">
      <c r="Q24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8" spans="17:17" ht="17.100000000000001" customHeight="1" x14ac:dyDescent="0.25">
      <c r="Q24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9" spans="17:17" ht="17.100000000000001" customHeight="1" x14ac:dyDescent="0.25">
      <c r="Q24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0" spans="17:17" ht="17.100000000000001" customHeight="1" x14ac:dyDescent="0.25">
      <c r="Q24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1" spans="17:17" ht="17.100000000000001" customHeight="1" x14ac:dyDescent="0.25">
      <c r="Q24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2" spans="17:17" ht="17.100000000000001" customHeight="1" x14ac:dyDescent="0.25">
      <c r="Q24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3" spans="17:17" ht="17.100000000000001" customHeight="1" x14ac:dyDescent="0.25">
      <c r="Q24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4" spans="17:17" ht="17.100000000000001" customHeight="1" x14ac:dyDescent="0.25">
      <c r="Q24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5" spans="17:17" ht="17.100000000000001" customHeight="1" x14ac:dyDescent="0.25">
      <c r="Q24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6" spans="17:17" ht="17.100000000000001" customHeight="1" x14ac:dyDescent="0.25">
      <c r="Q24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7" spans="17:17" ht="17.100000000000001" customHeight="1" x14ac:dyDescent="0.25">
      <c r="Q24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8" spans="17:17" ht="17.100000000000001" customHeight="1" x14ac:dyDescent="0.25">
      <c r="Q24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9" spans="17:17" ht="17.100000000000001" customHeight="1" x14ac:dyDescent="0.25">
      <c r="Q24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0" spans="17:17" ht="17.100000000000001" customHeight="1" x14ac:dyDescent="0.25">
      <c r="Q24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1" spans="17:17" ht="17.100000000000001" customHeight="1" x14ac:dyDescent="0.25">
      <c r="Q24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2" spans="17:17" ht="17.100000000000001" customHeight="1" x14ac:dyDescent="0.25">
      <c r="Q24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3" spans="17:17" ht="17.100000000000001" customHeight="1" x14ac:dyDescent="0.25">
      <c r="Q24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4" spans="17:17" ht="17.100000000000001" customHeight="1" x14ac:dyDescent="0.25">
      <c r="Q24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5" spans="17:17" ht="17.100000000000001" customHeight="1" x14ac:dyDescent="0.25">
      <c r="Q24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6" spans="17:17" ht="17.100000000000001" customHeight="1" x14ac:dyDescent="0.25">
      <c r="Q24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7" spans="17:17" ht="17.100000000000001" customHeight="1" x14ac:dyDescent="0.25">
      <c r="Q24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8" spans="17:17" ht="17.100000000000001" customHeight="1" x14ac:dyDescent="0.25">
      <c r="Q24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9" spans="17:17" ht="17.100000000000001" customHeight="1" x14ac:dyDescent="0.25">
      <c r="Q24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0" spans="17:17" ht="17.100000000000001" customHeight="1" x14ac:dyDescent="0.25">
      <c r="Q24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1" spans="17:17" ht="17.100000000000001" customHeight="1" x14ac:dyDescent="0.25">
      <c r="Q24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2" spans="17:17" ht="17.100000000000001" customHeight="1" x14ac:dyDescent="0.25">
      <c r="Q24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3" spans="17:17" ht="17.100000000000001" customHeight="1" x14ac:dyDescent="0.25">
      <c r="Q24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4" spans="17:17" ht="17.100000000000001" customHeight="1" x14ac:dyDescent="0.25">
      <c r="Q24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5" spans="17:17" ht="17.100000000000001" customHeight="1" x14ac:dyDescent="0.25">
      <c r="Q24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6" spans="17:17" ht="17.100000000000001" customHeight="1" x14ac:dyDescent="0.25">
      <c r="Q24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7" spans="17:17" ht="17.100000000000001" customHeight="1" x14ac:dyDescent="0.25">
      <c r="Q24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8" spans="17:17" ht="17.100000000000001" customHeight="1" x14ac:dyDescent="0.25">
      <c r="Q24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9" spans="17:17" ht="17.100000000000001" customHeight="1" x14ac:dyDescent="0.25">
      <c r="Q24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0" spans="17:17" ht="17.100000000000001" customHeight="1" x14ac:dyDescent="0.25">
      <c r="Q24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1" spans="17:17" ht="17.100000000000001" customHeight="1" x14ac:dyDescent="0.25">
      <c r="Q24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2" spans="17:17" ht="17.100000000000001" customHeight="1" x14ac:dyDescent="0.25">
      <c r="Q24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3" spans="17:17" ht="17.100000000000001" customHeight="1" x14ac:dyDescent="0.25">
      <c r="Q24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4" spans="17:17" ht="17.100000000000001" customHeight="1" x14ac:dyDescent="0.25">
      <c r="Q24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5" spans="17:17" ht="17.100000000000001" customHeight="1" x14ac:dyDescent="0.25">
      <c r="Q24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6" spans="17:17" ht="17.100000000000001" customHeight="1" x14ac:dyDescent="0.25">
      <c r="Q24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7" spans="17:17" ht="17.100000000000001" customHeight="1" x14ac:dyDescent="0.25">
      <c r="Q24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8" spans="17:17" ht="17.100000000000001" customHeight="1" x14ac:dyDescent="0.25">
      <c r="Q24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9" spans="17:17" ht="17.100000000000001" customHeight="1" x14ac:dyDescent="0.25">
      <c r="Q24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0" spans="17:17" ht="17.100000000000001" customHeight="1" x14ac:dyDescent="0.25">
      <c r="Q25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1" spans="17:17" ht="17.100000000000001" customHeight="1" x14ac:dyDescent="0.25">
      <c r="Q25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2" spans="17:17" ht="17.100000000000001" customHeight="1" x14ac:dyDescent="0.25">
      <c r="Q25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3" spans="17:17" ht="17.100000000000001" customHeight="1" x14ac:dyDescent="0.25">
      <c r="Q25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4" spans="17:17" ht="17.100000000000001" customHeight="1" x14ac:dyDescent="0.25">
      <c r="Q25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5" spans="17:17" ht="17.100000000000001" customHeight="1" x14ac:dyDescent="0.25">
      <c r="Q25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6" spans="17:17" ht="17.100000000000001" customHeight="1" x14ac:dyDescent="0.25">
      <c r="Q25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7" spans="17:17" ht="17.100000000000001" customHeight="1" x14ac:dyDescent="0.25">
      <c r="Q25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8" spans="17:17" ht="17.100000000000001" customHeight="1" x14ac:dyDescent="0.25">
      <c r="Q25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9" spans="17:17" ht="17.100000000000001" customHeight="1" x14ac:dyDescent="0.25">
      <c r="Q25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0" spans="17:17" ht="17.100000000000001" customHeight="1" x14ac:dyDescent="0.25">
      <c r="Q25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1" spans="17:17" ht="17.100000000000001" customHeight="1" x14ac:dyDescent="0.25">
      <c r="Q25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2" spans="17:17" ht="17.100000000000001" customHeight="1" x14ac:dyDescent="0.25">
      <c r="Q25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3" spans="17:17" ht="17.100000000000001" customHeight="1" x14ac:dyDescent="0.25">
      <c r="Q25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4" spans="17:17" ht="17.100000000000001" customHeight="1" x14ac:dyDescent="0.25">
      <c r="Q25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5" spans="17:17" ht="17.100000000000001" customHeight="1" x14ac:dyDescent="0.25">
      <c r="Q25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6" spans="17:17" ht="17.100000000000001" customHeight="1" x14ac:dyDescent="0.25">
      <c r="Q25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7" spans="17:17" ht="17.100000000000001" customHeight="1" x14ac:dyDescent="0.25">
      <c r="Q25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8" spans="17:17" ht="17.100000000000001" customHeight="1" x14ac:dyDescent="0.25">
      <c r="Q25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9" spans="17:17" ht="17.100000000000001" customHeight="1" x14ac:dyDescent="0.25">
      <c r="Q25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0" spans="17:17" ht="17.100000000000001" customHeight="1" x14ac:dyDescent="0.25">
      <c r="Q25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1" spans="17:17" ht="17.100000000000001" customHeight="1" x14ac:dyDescent="0.25">
      <c r="Q25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2" spans="17:17" ht="17.100000000000001" customHeight="1" x14ac:dyDescent="0.25">
      <c r="Q25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3" spans="17:17" ht="17.100000000000001" customHeight="1" x14ac:dyDescent="0.25">
      <c r="Q25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4" spans="17:17" ht="17.100000000000001" customHeight="1" x14ac:dyDescent="0.25">
      <c r="Q25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5" spans="17:17" ht="17.100000000000001" customHeight="1" x14ac:dyDescent="0.25">
      <c r="Q25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6" spans="17:17" ht="17.100000000000001" customHeight="1" x14ac:dyDescent="0.25">
      <c r="Q25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7" spans="17:17" ht="17.100000000000001" customHeight="1" x14ac:dyDescent="0.25">
      <c r="Q25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8" spans="17:17" ht="17.100000000000001" customHeight="1" x14ac:dyDescent="0.25">
      <c r="Q25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9" spans="17:17" ht="17.100000000000001" customHeight="1" x14ac:dyDescent="0.25">
      <c r="Q25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0" spans="17:17" ht="17.100000000000001" customHeight="1" x14ac:dyDescent="0.25">
      <c r="Q25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1" spans="17:17" ht="17.100000000000001" customHeight="1" x14ac:dyDescent="0.25">
      <c r="Q25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2" spans="17:17" ht="17.100000000000001" customHeight="1" x14ac:dyDescent="0.25">
      <c r="Q25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3" spans="17:17" ht="17.100000000000001" customHeight="1" x14ac:dyDescent="0.25">
      <c r="Q25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4" spans="17:17" ht="17.100000000000001" customHeight="1" x14ac:dyDescent="0.25">
      <c r="Q25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5" spans="17:17" ht="17.100000000000001" customHeight="1" x14ac:dyDescent="0.25">
      <c r="Q25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6" spans="17:17" ht="17.100000000000001" customHeight="1" x14ac:dyDescent="0.25">
      <c r="Q25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7" spans="17:17" ht="17.100000000000001" customHeight="1" x14ac:dyDescent="0.25">
      <c r="Q25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8" spans="17:17" ht="17.100000000000001" customHeight="1" x14ac:dyDescent="0.25">
      <c r="Q25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9" spans="17:17" ht="17.100000000000001" customHeight="1" x14ac:dyDescent="0.25">
      <c r="Q25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0" spans="17:17" ht="17.100000000000001" customHeight="1" x14ac:dyDescent="0.25">
      <c r="Q25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1" spans="17:17" ht="17.100000000000001" customHeight="1" x14ac:dyDescent="0.25">
      <c r="Q25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2" spans="17:17" ht="17.100000000000001" customHeight="1" x14ac:dyDescent="0.25">
      <c r="Q25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3" spans="17:17" ht="17.100000000000001" customHeight="1" x14ac:dyDescent="0.25">
      <c r="Q25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4" spans="17:17" ht="17.100000000000001" customHeight="1" x14ac:dyDescent="0.25">
      <c r="Q25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5" spans="17:17" ht="17.100000000000001" customHeight="1" x14ac:dyDescent="0.25">
      <c r="Q25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6" spans="17:17" ht="17.100000000000001" customHeight="1" x14ac:dyDescent="0.25">
      <c r="Q25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7" spans="17:17" ht="17.100000000000001" customHeight="1" x14ac:dyDescent="0.25">
      <c r="Q25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8" spans="17:17" ht="17.100000000000001" customHeight="1" x14ac:dyDescent="0.25">
      <c r="Q25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9" spans="17:17" ht="17.100000000000001" customHeight="1" x14ac:dyDescent="0.25">
      <c r="Q25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0" spans="17:17" ht="17.100000000000001" customHeight="1" x14ac:dyDescent="0.25">
      <c r="Q25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1" spans="17:17" ht="17.100000000000001" customHeight="1" x14ac:dyDescent="0.25">
      <c r="Q25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2" spans="17:17" ht="17.100000000000001" customHeight="1" x14ac:dyDescent="0.25">
      <c r="Q25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3" spans="17:17" ht="17.100000000000001" customHeight="1" x14ac:dyDescent="0.25">
      <c r="Q25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4" spans="17:17" ht="17.100000000000001" customHeight="1" x14ac:dyDescent="0.25">
      <c r="Q25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5" spans="17:17" ht="17.100000000000001" customHeight="1" x14ac:dyDescent="0.25">
      <c r="Q25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6" spans="17:17" ht="17.100000000000001" customHeight="1" x14ac:dyDescent="0.25">
      <c r="Q25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7" spans="17:17" ht="17.100000000000001" customHeight="1" x14ac:dyDescent="0.25">
      <c r="Q25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8" spans="17:17" ht="17.100000000000001" customHeight="1" x14ac:dyDescent="0.25">
      <c r="Q25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9" spans="17:17" ht="17.100000000000001" customHeight="1" x14ac:dyDescent="0.25">
      <c r="Q25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0" spans="17:17" ht="17.100000000000001" customHeight="1" x14ac:dyDescent="0.25">
      <c r="Q25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1" spans="17:17" ht="17.100000000000001" customHeight="1" x14ac:dyDescent="0.25">
      <c r="Q25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2" spans="17:17" ht="17.100000000000001" customHeight="1" x14ac:dyDescent="0.25">
      <c r="Q25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3" spans="17:17" ht="17.100000000000001" customHeight="1" x14ac:dyDescent="0.25">
      <c r="Q25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4" spans="17:17" ht="17.100000000000001" customHeight="1" x14ac:dyDescent="0.25">
      <c r="Q25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5" spans="17:17" ht="17.100000000000001" customHeight="1" x14ac:dyDescent="0.25">
      <c r="Q25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6" spans="17:17" ht="17.100000000000001" customHeight="1" x14ac:dyDescent="0.25">
      <c r="Q25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7" spans="17:17" ht="17.100000000000001" customHeight="1" x14ac:dyDescent="0.25">
      <c r="Q25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8" spans="17:17" ht="17.100000000000001" customHeight="1" x14ac:dyDescent="0.25">
      <c r="Q25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9" spans="17:17" ht="17.100000000000001" customHeight="1" x14ac:dyDescent="0.25">
      <c r="Q25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0" spans="17:17" ht="17.100000000000001" customHeight="1" x14ac:dyDescent="0.25">
      <c r="Q25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1" spans="17:17" ht="17.100000000000001" customHeight="1" x14ac:dyDescent="0.25">
      <c r="Q25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2" spans="17:17" ht="17.100000000000001" customHeight="1" x14ac:dyDescent="0.25">
      <c r="Q25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3" spans="17:17" ht="17.100000000000001" customHeight="1" x14ac:dyDescent="0.25">
      <c r="Q25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4" spans="17:17" ht="17.100000000000001" customHeight="1" x14ac:dyDescent="0.25">
      <c r="Q25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5" spans="17:17" ht="17.100000000000001" customHeight="1" x14ac:dyDescent="0.25">
      <c r="Q25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6" spans="17:17" ht="17.100000000000001" customHeight="1" x14ac:dyDescent="0.25">
      <c r="Q25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7" spans="17:17" ht="17.100000000000001" customHeight="1" x14ac:dyDescent="0.25">
      <c r="Q25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8" spans="17:17" ht="17.100000000000001" customHeight="1" x14ac:dyDescent="0.25">
      <c r="Q25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9" spans="17:17" ht="17.100000000000001" customHeight="1" x14ac:dyDescent="0.25">
      <c r="Q25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0" spans="17:17" ht="17.100000000000001" customHeight="1" x14ac:dyDescent="0.25">
      <c r="Q25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1" spans="17:17" ht="17.100000000000001" customHeight="1" x14ac:dyDescent="0.25">
      <c r="Q25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2" spans="17:17" ht="17.100000000000001" customHeight="1" x14ac:dyDescent="0.25">
      <c r="Q25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3" spans="17:17" ht="17.100000000000001" customHeight="1" x14ac:dyDescent="0.25">
      <c r="Q25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4" spans="17:17" ht="17.100000000000001" customHeight="1" x14ac:dyDescent="0.25">
      <c r="Q25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5" spans="17:17" ht="17.100000000000001" customHeight="1" x14ac:dyDescent="0.25">
      <c r="Q25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6" spans="17:17" ht="17.100000000000001" customHeight="1" x14ac:dyDescent="0.25">
      <c r="Q25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7" spans="17:17" ht="17.100000000000001" customHeight="1" x14ac:dyDescent="0.25">
      <c r="Q25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8" spans="17:17" ht="17.100000000000001" customHeight="1" x14ac:dyDescent="0.25">
      <c r="Q25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9" spans="17:17" ht="17.100000000000001" customHeight="1" x14ac:dyDescent="0.25">
      <c r="Q25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0" spans="17:17" ht="17.100000000000001" customHeight="1" x14ac:dyDescent="0.25">
      <c r="Q25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1" spans="17:17" ht="17.100000000000001" customHeight="1" x14ac:dyDescent="0.25">
      <c r="Q25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2" spans="17:17" ht="17.100000000000001" customHeight="1" x14ac:dyDescent="0.25">
      <c r="Q25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3" spans="17:17" ht="17.100000000000001" customHeight="1" x14ac:dyDescent="0.25">
      <c r="Q25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4" spans="17:17" ht="17.100000000000001" customHeight="1" x14ac:dyDescent="0.25">
      <c r="Q25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5" spans="17:17" ht="17.100000000000001" customHeight="1" x14ac:dyDescent="0.25">
      <c r="Q25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6" spans="17:17" ht="17.100000000000001" customHeight="1" x14ac:dyDescent="0.25">
      <c r="Q25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7" spans="17:17" ht="17.100000000000001" customHeight="1" x14ac:dyDescent="0.25">
      <c r="Q25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8" spans="17:17" ht="17.100000000000001" customHeight="1" x14ac:dyDescent="0.25">
      <c r="Q25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9" spans="17:17" ht="17.100000000000001" customHeight="1" x14ac:dyDescent="0.25">
      <c r="Q25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0" spans="17:17" ht="17.100000000000001" customHeight="1" x14ac:dyDescent="0.25">
      <c r="Q26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1" spans="17:17" ht="17.100000000000001" customHeight="1" x14ac:dyDescent="0.25">
      <c r="Q26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2" spans="17:17" ht="17.100000000000001" customHeight="1" x14ac:dyDescent="0.25">
      <c r="Q26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3" spans="17:17" ht="17.100000000000001" customHeight="1" x14ac:dyDescent="0.25">
      <c r="Q26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4" spans="17:17" ht="17.100000000000001" customHeight="1" x14ac:dyDescent="0.25">
      <c r="Q26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5" spans="17:17" ht="17.100000000000001" customHeight="1" x14ac:dyDescent="0.25">
      <c r="Q26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6" spans="17:17" ht="17.100000000000001" customHeight="1" x14ac:dyDescent="0.25">
      <c r="Q26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7" spans="17:17" ht="17.100000000000001" customHeight="1" x14ac:dyDescent="0.25">
      <c r="Q26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8" spans="17:17" ht="17.100000000000001" customHeight="1" x14ac:dyDescent="0.25">
      <c r="Q26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9" spans="17:17" ht="17.100000000000001" customHeight="1" x14ac:dyDescent="0.25">
      <c r="Q26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0" spans="17:17" ht="17.100000000000001" customHeight="1" x14ac:dyDescent="0.25">
      <c r="Q26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1" spans="17:17" ht="17.100000000000001" customHeight="1" x14ac:dyDescent="0.25">
      <c r="Q26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2" spans="17:17" ht="17.100000000000001" customHeight="1" x14ac:dyDescent="0.25">
      <c r="Q26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3" spans="17:17" ht="17.100000000000001" customHeight="1" x14ac:dyDescent="0.25">
      <c r="Q26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4" spans="17:17" ht="17.100000000000001" customHeight="1" x14ac:dyDescent="0.25">
      <c r="Q26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5" spans="17:17" ht="17.100000000000001" customHeight="1" x14ac:dyDescent="0.25">
      <c r="Q26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6" spans="17:17" ht="17.100000000000001" customHeight="1" x14ac:dyDescent="0.25">
      <c r="Q26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7" spans="17:17" ht="17.100000000000001" customHeight="1" x14ac:dyDescent="0.25">
      <c r="Q26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8" spans="17:17" ht="17.100000000000001" customHeight="1" x14ac:dyDescent="0.25">
      <c r="Q26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9" spans="17:17" ht="17.100000000000001" customHeight="1" x14ac:dyDescent="0.25">
      <c r="Q26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0" spans="17:17" ht="17.100000000000001" customHeight="1" x14ac:dyDescent="0.25">
      <c r="Q26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1" spans="17:17" ht="17.100000000000001" customHeight="1" x14ac:dyDescent="0.25">
      <c r="Q26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2" spans="17:17" ht="17.100000000000001" customHeight="1" x14ac:dyDescent="0.25">
      <c r="Q26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3" spans="17:17" ht="17.100000000000001" customHeight="1" x14ac:dyDescent="0.25">
      <c r="Q26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4" spans="17:17" ht="17.100000000000001" customHeight="1" x14ac:dyDescent="0.25">
      <c r="Q26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5" spans="17:17" ht="17.100000000000001" customHeight="1" x14ac:dyDescent="0.25">
      <c r="Q26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6" spans="17:17" ht="17.100000000000001" customHeight="1" x14ac:dyDescent="0.25">
      <c r="Q26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7" spans="17:17" ht="17.100000000000001" customHeight="1" x14ac:dyDescent="0.25">
      <c r="Q26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8" spans="17:17" ht="17.100000000000001" customHeight="1" x14ac:dyDescent="0.25">
      <c r="Q26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9" spans="17:17" ht="17.100000000000001" customHeight="1" x14ac:dyDescent="0.25">
      <c r="Q26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0" spans="17:17" ht="17.100000000000001" customHeight="1" x14ac:dyDescent="0.25">
      <c r="Q26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1" spans="17:17" ht="17.100000000000001" customHeight="1" x14ac:dyDescent="0.25">
      <c r="Q26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2" spans="17:17" ht="17.100000000000001" customHeight="1" x14ac:dyDescent="0.25">
      <c r="Q26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3" spans="17:17" ht="17.100000000000001" customHeight="1" x14ac:dyDescent="0.25">
      <c r="Q26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4" spans="17:17" ht="17.100000000000001" customHeight="1" x14ac:dyDescent="0.25">
      <c r="Q26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5" spans="17:17" ht="17.100000000000001" customHeight="1" x14ac:dyDescent="0.25">
      <c r="Q26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6" spans="17:17" ht="17.100000000000001" customHeight="1" x14ac:dyDescent="0.25">
      <c r="Q26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7" spans="17:17" ht="17.100000000000001" customHeight="1" x14ac:dyDescent="0.25">
      <c r="Q26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8" spans="17:17" ht="17.100000000000001" customHeight="1" x14ac:dyDescent="0.25">
      <c r="Q26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9" spans="17:17" ht="17.100000000000001" customHeight="1" x14ac:dyDescent="0.25">
      <c r="Q26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0" spans="17:17" ht="17.100000000000001" customHeight="1" x14ac:dyDescent="0.25">
      <c r="Q26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1" spans="17:17" ht="17.100000000000001" customHeight="1" x14ac:dyDescent="0.25">
      <c r="Q26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2" spans="17:17" ht="17.100000000000001" customHeight="1" x14ac:dyDescent="0.25">
      <c r="Q26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3" spans="17:17" ht="17.100000000000001" customHeight="1" x14ac:dyDescent="0.25">
      <c r="Q26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4" spans="17:17" ht="17.100000000000001" customHeight="1" x14ac:dyDescent="0.25">
      <c r="Q26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5" spans="17:17" ht="17.100000000000001" customHeight="1" x14ac:dyDescent="0.25">
      <c r="Q26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6" spans="17:17" ht="17.100000000000001" customHeight="1" x14ac:dyDescent="0.25">
      <c r="Q26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7" spans="17:17" ht="17.100000000000001" customHeight="1" x14ac:dyDescent="0.25">
      <c r="Q26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8" spans="17:17" ht="17.100000000000001" customHeight="1" x14ac:dyDescent="0.25">
      <c r="Q26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9" spans="17:17" ht="17.100000000000001" customHeight="1" x14ac:dyDescent="0.25">
      <c r="Q26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0" spans="17:17" ht="17.100000000000001" customHeight="1" x14ac:dyDescent="0.25">
      <c r="Q26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1" spans="17:17" ht="17.100000000000001" customHeight="1" x14ac:dyDescent="0.25">
      <c r="Q26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2" spans="17:17" ht="17.100000000000001" customHeight="1" x14ac:dyDescent="0.25">
      <c r="Q26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3" spans="17:17" ht="17.100000000000001" customHeight="1" x14ac:dyDescent="0.25">
      <c r="Q26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4" spans="17:17" ht="17.100000000000001" customHeight="1" x14ac:dyDescent="0.25">
      <c r="Q26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5" spans="17:17" ht="17.100000000000001" customHeight="1" x14ac:dyDescent="0.25">
      <c r="Q26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6" spans="17:17" ht="17.100000000000001" customHeight="1" x14ac:dyDescent="0.25">
      <c r="Q26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7" spans="17:17" ht="17.100000000000001" customHeight="1" x14ac:dyDescent="0.25">
      <c r="Q26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8" spans="17:17" ht="17.100000000000001" customHeight="1" x14ac:dyDescent="0.25">
      <c r="Q26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9" spans="17:17" ht="17.100000000000001" customHeight="1" x14ac:dyDescent="0.25">
      <c r="Q26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0" spans="17:17" ht="17.100000000000001" customHeight="1" x14ac:dyDescent="0.25">
      <c r="Q26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1" spans="17:17" ht="17.100000000000001" customHeight="1" x14ac:dyDescent="0.25">
      <c r="Q26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2" spans="17:17" ht="17.100000000000001" customHeight="1" x14ac:dyDescent="0.25">
      <c r="Q26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3" spans="17:17" ht="17.100000000000001" customHeight="1" x14ac:dyDescent="0.25">
      <c r="Q26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4" spans="17:17" ht="17.100000000000001" customHeight="1" x14ac:dyDescent="0.25">
      <c r="Q26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5" spans="17:17" ht="17.100000000000001" customHeight="1" x14ac:dyDescent="0.25">
      <c r="Q26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6" spans="17:17" ht="17.100000000000001" customHeight="1" x14ac:dyDescent="0.25">
      <c r="Q26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7" spans="17:17" ht="17.100000000000001" customHeight="1" x14ac:dyDescent="0.25">
      <c r="Q26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8" spans="17:17" ht="17.100000000000001" customHeight="1" x14ac:dyDescent="0.25">
      <c r="Q26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9" spans="17:17" ht="17.100000000000001" customHeight="1" x14ac:dyDescent="0.25">
      <c r="Q26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0" spans="17:17" ht="17.100000000000001" customHeight="1" x14ac:dyDescent="0.25">
      <c r="Q26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1" spans="17:17" ht="17.100000000000001" customHeight="1" x14ac:dyDescent="0.25">
      <c r="Q26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2" spans="17:17" ht="17.100000000000001" customHeight="1" x14ac:dyDescent="0.25">
      <c r="Q26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3" spans="17:17" ht="17.100000000000001" customHeight="1" x14ac:dyDescent="0.25">
      <c r="Q26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4" spans="17:17" ht="17.100000000000001" customHeight="1" x14ac:dyDescent="0.25">
      <c r="Q26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5" spans="17:17" ht="17.100000000000001" customHeight="1" x14ac:dyDescent="0.25">
      <c r="Q26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6" spans="17:17" ht="17.100000000000001" customHeight="1" x14ac:dyDescent="0.25">
      <c r="Q26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7" spans="17:17" ht="17.100000000000001" customHeight="1" x14ac:dyDescent="0.25">
      <c r="Q26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8" spans="17:17" ht="17.100000000000001" customHeight="1" x14ac:dyDescent="0.25">
      <c r="Q26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9" spans="17:17" ht="17.100000000000001" customHeight="1" x14ac:dyDescent="0.25">
      <c r="Q26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0" spans="17:17" ht="17.100000000000001" customHeight="1" x14ac:dyDescent="0.25">
      <c r="Q26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1" spans="17:17" ht="17.100000000000001" customHeight="1" x14ac:dyDescent="0.25">
      <c r="Q26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2" spans="17:17" ht="17.100000000000001" customHeight="1" x14ac:dyDescent="0.25">
      <c r="Q26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3" spans="17:17" ht="17.100000000000001" customHeight="1" x14ac:dyDescent="0.25">
      <c r="Q26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4" spans="17:17" ht="17.100000000000001" customHeight="1" x14ac:dyDescent="0.25">
      <c r="Q26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5" spans="17:17" ht="17.100000000000001" customHeight="1" x14ac:dyDescent="0.25">
      <c r="Q26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6" spans="17:17" ht="17.100000000000001" customHeight="1" x14ac:dyDescent="0.25">
      <c r="Q26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7" spans="17:17" ht="17.100000000000001" customHeight="1" x14ac:dyDescent="0.25">
      <c r="Q26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8" spans="17:17" ht="17.100000000000001" customHeight="1" x14ac:dyDescent="0.25">
      <c r="Q26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9" spans="17:17" ht="17.100000000000001" customHeight="1" x14ac:dyDescent="0.25">
      <c r="Q26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0" spans="17:17" ht="17.100000000000001" customHeight="1" x14ac:dyDescent="0.25">
      <c r="Q26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1" spans="17:17" ht="17.100000000000001" customHeight="1" x14ac:dyDescent="0.25">
      <c r="Q26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2" spans="17:17" ht="17.100000000000001" customHeight="1" x14ac:dyDescent="0.25">
      <c r="Q26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3" spans="17:17" ht="17.100000000000001" customHeight="1" x14ac:dyDescent="0.25">
      <c r="Q26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4" spans="17:17" ht="17.100000000000001" customHeight="1" x14ac:dyDescent="0.25">
      <c r="Q26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5" spans="17:17" ht="17.100000000000001" customHeight="1" x14ac:dyDescent="0.25">
      <c r="Q26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6" spans="17:17" ht="17.100000000000001" customHeight="1" x14ac:dyDescent="0.25">
      <c r="Q26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7" spans="17:17" ht="17.100000000000001" customHeight="1" x14ac:dyDescent="0.25">
      <c r="Q26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8" spans="17:17" ht="17.100000000000001" customHeight="1" x14ac:dyDescent="0.25">
      <c r="Q26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9" spans="17:17" ht="17.100000000000001" customHeight="1" x14ac:dyDescent="0.25">
      <c r="Q26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0" spans="17:17" ht="17.100000000000001" customHeight="1" x14ac:dyDescent="0.25">
      <c r="Q27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1" spans="17:17" ht="17.100000000000001" customHeight="1" x14ac:dyDescent="0.25">
      <c r="Q27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2" spans="17:17" ht="17.100000000000001" customHeight="1" x14ac:dyDescent="0.25">
      <c r="Q27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3" spans="17:17" ht="17.100000000000001" customHeight="1" x14ac:dyDescent="0.25">
      <c r="Q27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4" spans="17:17" ht="17.100000000000001" customHeight="1" x14ac:dyDescent="0.25">
      <c r="Q27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5" spans="17:17" ht="17.100000000000001" customHeight="1" x14ac:dyDescent="0.25">
      <c r="Q27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6" spans="17:17" ht="17.100000000000001" customHeight="1" x14ac:dyDescent="0.25">
      <c r="Q27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7" spans="17:17" ht="17.100000000000001" customHeight="1" x14ac:dyDescent="0.25">
      <c r="Q27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8" spans="17:17" ht="17.100000000000001" customHeight="1" x14ac:dyDescent="0.25">
      <c r="Q27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9" spans="17:17" ht="17.100000000000001" customHeight="1" x14ac:dyDescent="0.25">
      <c r="Q27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0" spans="17:17" ht="17.100000000000001" customHeight="1" x14ac:dyDescent="0.25">
      <c r="Q27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1" spans="17:17" ht="17.100000000000001" customHeight="1" x14ac:dyDescent="0.25">
      <c r="Q27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2" spans="17:17" ht="17.100000000000001" customHeight="1" x14ac:dyDescent="0.25">
      <c r="Q27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3" spans="17:17" ht="17.100000000000001" customHeight="1" x14ac:dyDescent="0.25">
      <c r="Q27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4" spans="17:17" ht="17.100000000000001" customHeight="1" x14ac:dyDescent="0.25">
      <c r="Q27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5" spans="17:17" ht="17.100000000000001" customHeight="1" x14ac:dyDescent="0.25">
      <c r="Q27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6" spans="17:17" ht="17.100000000000001" customHeight="1" x14ac:dyDescent="0.25">
      <c r="Q27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7" spans="17:17" ht="17.100000000000001" customHeight="1" x14ac:dyDescent="0.25">
      <c r="Q27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8" spans="17:17" ht="17.100000000000001" customHeight="1" x14ac:dyDescent="0.25">
      <c r="Q27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9" spans="17:17" ht="17.100000000000001" customHeight="1" x14ac:dyDescent="0.25">
      <c r="Q27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0" spans="17:17" ht="17.100000000000001" customHeight="1" x14ac:dyDescent="0.25">
      <c r="Q27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1" spans="17:17" ht="17.100000000000001" customHeight="1" x14ac:dyDescent="0.25">
      <c r="Q27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2" spans="17:17" ht="17.100000000000001" customHeight="1" x14ac:dyDescent="0.25">
      <c r="Q27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3" spans="17:17" ht="17.100000000000001" customHeight="1" x14ac:dyDescent="0.25">
      <c r="Q27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4" spans="17:17" ht="17.100000000000001" customHeight="1" x14ac:dyDescent="0.25">
      <c r="Q27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5" spans="17:17" ht="17.100000000000001" customHeight="1" x14ac:dyDescent="0.25">
      <c r="Q27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6" spans="17:17" ht="17.100000000000001" customHeight="1" x14ac:dyDescent="0.25">
      <c r="Q27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7" spans="17:17" ht="17.100000000000001" customHeight="1" x14ac:dyDescent="0.25">
      <c r="Q27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8" spans="17:17" ht="17.100000000000001" customHeight="1" x14ac:dyDescent="0.25">
      <c r="Q27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9" spans="17:17" ht="17.100000000000001" customHeight="1" x14ac:dyDescent="0.25">
      <c r="Q27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0" spans="17:17" ht="17.100000000000001" customHeight="1" x14ac:dyDescent="0.25">
      <c r="Q27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1" spans="17:17" ht="17.100000000000001" customHeight="1" x14ac:dyDescent="0.25">
      <c r="Q27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2" spans="17:17" ht="17.100000000000001" customHeight="1" x14ac:dyDescent="0.25">
      <c r="Q27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3" spans="17:17" ht="17.100000000000001" customHeight="1" x14ac:dyDescent="0.25">
      <c r="Q27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4" spans="17:17" ht="17.100000000000001" customHeight="1" x14ac:dyDescent="0.25">
      <c r="Q27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5" spans="17:17" ht="17.100000000000001" customHeight="1" x14ac:dyDescent="0.25">
      <c r="Q27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6" spans="17:17" ht="17.100000000000001" customHeight="1" x14ac:dyDescent="0.25">
      <c r="Q27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7" spans="17:17" ht="17.100000000000001" customHeight="1" x14ac:dyDescent="0.25">
      <c r="Q27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8" spans="17:17" ht="17.100000000000001" customHeight="1" x14ac:dyDescent="0.25">
      <c r="Q27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9" spans="17:17" ht="17.100000000000001" customHeight="1" x14ac:dyDescent="0.25">
      <c r="Q27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0" spans="17:17" ht="17.100000000000001" customHeight="1" x14ac:dyDescent="0.25">
      <c r="Q27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1" spans="17:17" ht="17.100000000000001" customHeight="1" x14ac:dyDescent="0.25">
      <c r="Q27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2" spans="17:17" ht="17.100000000000001" customHeight="1" x14ac:dyDescent="0.25">
      <c r="Q27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3" spans="17:17" ht="17.100000000000001" customHeight="1" x14ac:dyDescent="0.25">
      <c r="Q27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4" spans="17:17" ht="17.100000000000001" customHeight="1" x14ac:dyDescent="0.25">
      <c r="Q27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5" spans="17:17" ht="17.100000000000001" customHeight="1" x14ac:dyDescent="0.25">
      <c r="Q27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6" spans="17:17" ht="17.100000000000001" customHeight="1" x14ac:dyDescent="0.25">
      <c r="Q27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7" spans="17:17" ht="17.100000000000001" customHeight="1" x14ac:dyDescent="0.25">
      <c r="Q27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8" spans="17:17" ht="17.100000000000001" customHeight="1" x14ac:dyDescent="0.25">
      <c r="Q27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9" spans="17:17" ht="17.100000000000001" customHeight="1" x14ac:dyDescent="0.25">
      <c r="Q27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0" spans="17:17" ht="17.100000000000001" customHeight="1" x14ac:dyDescent="0.25">
      <c r="Q27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1" spans="17:17" ht="17.100000000000001" customHeight="1" x14ac:dyDescent="0.25">
      <c r="Q27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2" spans="17:17" ht="17.100000000000001" customHeight="1" x14ac:dyDescent="0.25">
      <c r="Q27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3" spans="17:17" ht="17.100000000000001" customHeight="1" x14ac:dyDescent="0.25">
      <c r="Q27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4" spans="17:17" ht="17.100000000000001" customHeight="1" x14ac:dyDescent="0.25">
      <c r="Q27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5" spans="17:17" ht="17.100000000000001" customHeight="1" x14ac:dyDescent="0.25">
      <c r="Q27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6" spans="17:17" ht="17.100000000000001" customHeight="1" x14ac:dyDescent="0.25">
      <c r="Q27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7" spans="17:17" ht="17.100000000000001" customHeight="1" x14ac:dyDescent="0.25">
      <c r="Q27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8" spans="17:17" ht="17.100000000000001" customHeight="1" x14ac:dyDescent="0.25">
      <c r="Q27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9" spans="17:17" ht="17.100000000000001" customHeight="1" x14ac:dyDescent="0.25">
      <c r="Q27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0" spans="17:17" ht="17.100000000000001" customHeight="1" x14ac:dyDescent="0.25">
      <c r="Q27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1" spans="17:17" ht="17.100000000000001" customHeight="1" x14ac:dyDescent="0.25">
      <c r="Q27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2" spans="17:17" ht="17.100000000000001" customHeight="1" x14ac:dyDescent="0.25">
      <c r="Q27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3" spans="17:17" ht="17.100000000000001" customHeight="1" x14ac:dyDescent="0.25">
      <c r="Q27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4" spans="17:17" ht="17.100000000000001" customHeight="1" x14ac:dyDescent="0.25">
      <c r="Q27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5" spans="17:17" ht="17.100000000000001" customHeight="1" x14ac:dyDescent="0.25">
      <c r="Q27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6" spans="17:17" ht="17.100000000000001" customHeight="1" x14ac:dyDescent="0.25">
      <c r="Q27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7" spans="17:17" ht="17.100000000000001" customHeight="1" x14ac:dyDescent="0.25">
      <c r="Q27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8" spans="17:17" ht="17.100000000000001" customHeight="1" x14ac:dyDescent="0.25">
      <c r="Q27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9" spans="17:17" ht="17.100000000000001" customHeight="1" x14ac:dyDescent="0.25">
      <c r="Q27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0" spans="17:17" ht="17.100000000000001" customHeight="1" x14ac:dyDescent="0.25">
      <c r="Q27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1" spans="17:17" ht="17.100000000000001" customHeight="1" x14ac:dyDescent="0.25">
      <c r="Q27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2" spans="17:17" ht="17.100000000000001" customHeight="1" x14ac:dyDescent="0.25">
      <c r="Q27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3" spans="17:17" ht="17.100000000000001" customHeight="1" x14ac:dyDescent="0.25">
      <c r="Q27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4" spans="17:17" ht="17.100000000000001" customHeight="1" x14ac:dyDescent="0.25">
      <c r="Q27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5" spans="17:17" ht="17.100000000000001" customHeight="1" x14ac:dyDescent="0.25">
      <c r="Q27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6" spans="17:17" ht="17.100000000000001" customHeight="1" x14ac:dyDescent="0.25">
      <c r="Q27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7" spans="17:17" ht="17.100000000000001" customHeight="1" x14ac:dyDescent="0.25">
      <c r="Q27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8" spans="17:17" ht="17.100000000000001" customHeight="1" x14ac:dyDescent="0.25">
      <c r="Q27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9" spans="17:17" ht="17.100000000000001" customHeight="1" x14ac:dyDescent="0.25">
      <c r="Q27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0" spans="17:17" ht="17.100000000000001" customHeight="1" x14ac:dyDescent="0.25">
      <c r="Q27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1" spans="17:17" ht="17.100000000000001" customHeight="1" x14ac:dyDescent="0.25">
      <c r="Q27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2" spans="17:17" ht="17.100000000000001" customHeight="1" x14ac:dyDescent="0.25">
      <c r="Q27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3" spans="17:17" ht="17.100000000000001" customHeight="1" x14ac:dyDescent="0.25">
      <c r="Q27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4" spans="17:17" ht="17.100000000000001" customHeight="1" x14ac:dyDescent="0.25">
      <c r="Q27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5" spans="17:17" ht="17.100000000000001" customHeight="1" x14ac:dyDescent="0.25">
      <c r="Q27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6" spans="17:17" ht="17.100000000000001" customHeight="1" x14ac:dyDescent="0.25">
      <c r="Q27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7" spans="17:17" ht="17.100000000000001" customHeight="1" x14ac:dyDescent="0.25">
      <c r="Q27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8" spans="17:17" ht="17.100000000000001" customHeight="1" x14ac:dyDescent="0.25">
      <c r="Q27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9" spans="17:17" ht="17.100000000000001" customHeight="1" x14ac:dyDescent="0.25">
      <c r="Q27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0" spans="17:17" ht="17.100000000000001" customHeight="1" x14ac:dyDescent="0.25">
      <c r="Q27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1" spans="17:17" ht="17.100000000000001" customHeight="1" x14ac:dyDescent="0.25">
      <c r="Q27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2" spans="17:17" ht="17.100000000000001" customHeight="1" x14ac:dyDescent="0.25">
      <c r="Q27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3" spans="17:17" ht="17.100000000000001" customHeight="1" x14ac:dyDescent="0.25">
      <c r="Q27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4" spans="17:17" ht="17.100000000000001" customHeight="1" x14ac:dyDescent="0.25">
      <c r="Q27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5" spans="17:17" ht="17.100000000000001" customHeight="1" x14ac:dyDescent="0.25">
      <c r="Q27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6" spans="17:17" ht="17.100000000000001" customHeight="1" x14ac:dyDescent="0.25">
      <c r="Q27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7" spans="17:17" ht="17.100000000000001" customHeight="1" x14ac:dyDescent="0.25">
      <c r="Q27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8" spans="17:17" ht="17.100000000000001" customHeight="1" x14ac:dyDescent="0.25">
      <c r="Q27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9" spans="17:17" ht="17.100000000000001" customHeight="1" x14ac:dyDescent="0.25">
      <c r="Q27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0" spans="17:17" ht="17.100000000000001" customHeight="1" x14ac:dyDescent="0.25">
      <c r="Q28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1" spans="17:17" ht="17.100000000000001" customHeight="1" x14ac:dyDescent="0.25">
      <c r="Q28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2" spans="17:17" ht="17.100000000000001" customHeight="1" x14ac:dyDescent="0.25">
      <c r="Q28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3" spans="17:17" ht="17.100000000000001" customHeight="1" x14ac:dyDescent="0.25">
      <c r="Q28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4" spans="17:17" ht="17.100000000000001" customHeight="1" x14ac:dyDescent="0.25">
      <c r="Q28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5" spans="17:17" ht="17.100000000000001" customHeight="1" x14ac:dyDescent="0.25">
      <c r="Q28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6" spans="17:17" ht="17.100000000000001" customHeight="1" x14ac:dyDescent="0.25">
      <c r="Q28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7" spans="17:17" ht="17.100000000000001" customHeight="1" x14ac:dyDescent="0.25">
      <c r="Q28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8" spans="17:17" ht="17.100000000000001" customHeight="1" x14ac:dyDescent="0.25">
      <c r="Q28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9" spans="17:17" ht="17.100000000000001" customHeight="1" x14ac:dyDescent="0.25">
      <c r="Q28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0" spans="17:17" ht="17.100000000000001" customHeight="1" x14ac:dyDescent="0.25">
      <c r="Q28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1" spans="17:17" ht="17.100000000000001" customHeight="1" x14ac:dyDescent="0.25">
      <c r="Q28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2" spans="17:17" ht="17.100000000000001" customHeight="1" x14ac:dyDescent="0.25">
      <c r="Q28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3" spans="17:17" ht="17.100000000000001" customHeight="1" x14ac:dyDescent="0.25">
      <c r="Q28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4" spans="17:17" ht="17.100000000000001" customHeight="1" x14ac:dyDescent="0.25">
      <c r="Q28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5" spans="17:17" ht="17.100000000000001" customHeight="1" x14ac:dyDescent="0.25">
      <c r="Q28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6" spans="17:17" ht="17.100000000000001" customHeight="1" x14ac:dyDescent="0.25">
      <c r="Q28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7" spans="17:17" ht="17.100000000000001" customHeight="1" x14ac:dyDescent="0.25">
      <c r="Q28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8" spans="17:17" ht="17.100000000000001" customHeight="1" x14ac:dyDescent="0.25">
      <c r="Q28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9" spans="17:17" ht="17.100000000000001" customHeight="1" x14ac:dyDescent="0.25">
      <c r="Q28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0" spans="17:17" ht="17.100000000000001" customHeight="1" x14ac:dyDescent="0.25">
      <c r="Q28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1" spans="17:17" ht="17.100000000000001" customHeight="1" x14ac:dyDescent="0.25">
      <c r="Q28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2" spans="17:17" ht="17.100000000000001" customHeight="1" x14ac:dyDescent="0.25">
      <c r="Q28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3" spans="17:17" ht="17.100000000000001" customHeight="1" x14ac:dyDescent="0.25">
      <c r="Q28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4" spans="17:17" ht="17.100000000000001" customHeight="1" x14ac:dyDescent="0.25">
      <c r="Q28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5" spans="17:17" ht="17.100000000000001" customHeight="1" x14ac:dyDescent="0.25">
      <c r="Q28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6" spans="17:17" ht="17.100000000000001" customHeight="1" x14ac:dyDescent="0.25">
      <c r="Q28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7" spans="17:17" ht="17.100000000000001" customHeight="1" x14ac:dyDescent="0.25">
      <c r="Q28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8" spans="17:17" ht="17.100000000000001" customHeight="1" x14ac:dyDescent="0.25">
      <c r="Q28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9" spans="17:17" ht="17.100000000000001" customHeight="1" x14ac:dyDescent="0.25">
      <c r="Q28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0" spans="17:17" ht="17.100000000000001" customHeight="1" x14ac:dyDescent="0.25">
      <c r="Q28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1" spans="17:17" ht="17.100000000000001" customHeight="1" x14ac:dyDescent="0.25">
      <c r="Q28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2" spans="17:17" ht="17.100000000000001" customHeight="1" x14ac:dyDescent="0.25">
      <c r="Q28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3" spans="17:17" ht="17.100000000000001" customHeight="1" x14ac:dyDescent="0.25">
      <c r="Q28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4" spans="17:17" ht="17.100000000000001" customHeight="1" x14ac:dyDescent="0.25">
      <c r="Q28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5" spans="17:17" ht="17.100000000000001" customHeight="1" x14ac:dyDescent="0.25">
      <c r="Q28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6" spans="17:17" ht="17.100000000000001" customHeight="1" x14ac:dyDescent="0.25">
      <c r="Q28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7" spans="17:17" ht="17.100000000000001" customHeight="1" x14ac:dyDescent="0.25">
      <c r="Q28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8" spans="17:17" ht="17.100000000000001" customHeight="1" x14ac:dyDescent="0.25">
      <c r="Q28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9" spans="17:17" ht="17.100000000000001" customHeight="1" x14ac:dyDescent="0.25">
      <c r="Q28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0" spans="17:17" ht="17.100000000000001" customHeight="1" x14ac:dyDescent="0.25">
      <c r="Q28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1" spans="17:17" ht="17.100000000000001" customHeight="1" x14ac:dyDescent="0.25">
      <c r="Q28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2" spans="17:17" ht="17.100000000000001" customHeight="1" x14ac:dyDescent="0.25">
      <c r="Q28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3" spans="17:17" ht="17.100000000000001" customHeight="1" x14ac:dyDescent="0.25">
      <c r="Q28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4" spans="17:17" ht="17.100000000000001" customHeight="1" x14ac:dyDescent="0.25">
      <c r="Q28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5" spans="17:17" ht="17.100000000000001" customHeight="1" x14ac:dyDescent="0.25">
      <c r="Q28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6" spans="17:17" ht="17.100000000000001" customHeight="1" x14ac:dyDescent="0.25">
      <c r="Q28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7" spans="17:17" ht="17.100000000000001" customHeight="1" x14ac:dyDescent="0.25">
      <c r="Q28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8" spans="17:17" ht="17.100000000000001" customHeight="1" x14ac:dyDescent="0.25">
      <c r="Q28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9" spans="17:17" ht="17.100000000000001" customHeight="1" x14ac:dyDescent="0.25">
      <c r="Q28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0" spans="17:17" ht="17.100000000000001" customHeight="1" x14ac:dyDescent="0.25">
      <c r="Q28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1" spans="17:17" ht="17.100000000000001" customHeight="1" x14ac:dyDescent="0.25">
      <c r="Q28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2" spans="17:17" ht="17.100000000000001" customHeight="1" x14ac:dyDescent="0.25">
      <c r="Q28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3" spans="17:17" ht="17.100000000000001" customHeight="1" x14ac:dyDescent="0.25">
      <c r="Q28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4" spans="17:17" ht="17.100000000000001" customHeight="1" x14ac:dyDescent="0.25">
      <c r="Q28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5" spans="17:17" ht="17.100000000000001" customHeight="1" x14ac:dyDescent="0.25">
      <c r="Q28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6" spans="17:17" ht="17.100000000000001" customHeight="1" x14ac:dyDescent="0.25">
      <c r="Q28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7" spans="17:17" ht="17.100000000000001" customHeight="1" x14ac:dyDescent="0.25">
      <c r="Q28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8" spans="17:17" ht="17.100000000000001" customHeight="1" x14ac:dyDescent="0.25">
      <c r="Q28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9" spans="17:17" ht="17.100000000000001" customHeight="1" x14ac:dyDescent="0.25">
      <c r="Q28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0" spans="17:17" ht="17.100000000000001" customHeight="1" x14ac:dyDescent="0.25">
      <c r="Q28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1" spans="17:17" ht="17.100000000000001" customHeight="1" x14ac:dyDescent="0.25">
      <c r="Q28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2" spans="17:17" ht="17.100000000000001" customHeight="1" x14ac:dyDescent="0.25">
      <c r="Q28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3" spans="17:17" ht="17.100000000000001" customHeight="1" x14ac:dyDescent="0.25">
      <c r="Q28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4" spans="17:17" ht="17.100000000000001" customHeight="1" x14ac:dyDescent="0.25">
      <c r="Q28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5" spans="17:17" ht="17.100000000000001" customHeight="1" x14ac:dyDescent="0.25">
      <c r="Q28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6" spans="17:17" ht="17.100000000000001" customHeight="1" x14ac:dyDescent="0.25">
      <c r="Q28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7" spans="17:17" ht="17.100000000000001" customHeight="1" x14ac:dyDescent="0.25">
      <c r="Q28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8" spans="17:17" ht="17.100000000000001" customHeight="1" x14ac:dyDescent="0.25">
      <c r="Q28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9" spans="17:17" ht="17.100000000000001" customHeight="1" x14ac:dyDescent="0.25">
      <c r="Q28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0" spans="17:17" ht="17.100000000000001" customHeight="1" x14ac:dyDescent="0.25">
      <c r="Q28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1" spans="17:17" ht="17.100000000000001" customHeight="1" x14ac:dyDescent="0.25">
      <c r="Q28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2" spans="17:17" ht="17.100000000000001" customHeight="1" x14ac:dyDescent="0.25">
      <c r="Q28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3" spans="17:17" ht="17.100000000000001" customHeight="1" x14ac:dyDescent="0.25">
      <c r="Q28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4" spans="17:17" ht="17.100000000000001" customHeight="1" x14ac:dyDescent="0.25">
      <c r="Q28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5" spans="17:17" ht="17.100000000000001" customHeight="1" x14ac:dyDescent="0.25">
      <c r="Q28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6" spans="17:17" ht="17.100000000000001" customHeight="1" x14ac:dyDescent="0.25">
      <c r="Q28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7" spans="17:17" ht="17.100000000000001" customHeight="1" x14ac:dyDescent="0.25">
      <c r="Q28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8" spans="17:17" ht="17.100000000000001" customHeight="1" x14ac:dyDescent="0.25">
      <c r="Q28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9" spans="17:17" ht="17.100000000000001" customHeight="1" x14ac:dyDescent="0.25">
      <c r="Q28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0" spans="17:17" ht="17.100000000000001" customHeight="1" x14ac:dyDescent="0.25">
      <c r="Q28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1" spans="17:17" ht="17.100000000000001" customHeight="1" x14ac:dyDescent="0.25">
      <c r="Q28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2" spans="17:17" ht="17.100000000000001" customHeight="1" x14ac:dyDescent="0.25">
      <c r="Q28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3" spans="17:17" ht="17.100000000000001" customHeight="1" x14ac:dyDescent="0.25">
      <c r="Q28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4" spans="17:17" ht="17.100000000000001" customHeight="1" x14ac:dyDescent="0.25">
      <c r="Q28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5" spans="17:17" ht="17.100000000000001" customHeight="1" x14ac:dyDescent="0.25">
      <c r="Q28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6" spans="17:17" ht="17.100000000000001" customHeight="1" x14ac:dyDescent="0.25">
      <c r="Q28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7" spans="17:17" ht="17.100000000000001" customHeight="1" x14ac:dyDescent="0.25">
      <c r="Q28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8" spans="17:17" ht="17.100000000000001" customHeight="1" x14ac:dyDescent="0.25">
      <c r="Q28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9" spans="17:17" ht="17.100000000000001" customHeight="1" x14ac:dyDescent="0.25">
      <c r="Q28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0" spans="17:17" ht="17.100000000000001" customHeight="1" x14ac:dyDescent="0.25">
      <c r="Q28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1" spans="17:17" ht="17.100000000000001" customHeight="1" x14ac:dyDescent="0.25">
      <c r="Q28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2" spans="17:17" ht="17.100000000000001" customHeight="1" x14ac:dyDescent="0.25">
      <c r="Q28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3" spans="17:17" ht="17.100000000000001" customHeight="1" x14ac:dyDescent="0.25">
      <c r="Q28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4" spans="17:17" ht="17.100000000000001" customHeight="1" x14ac:dyDescent="0.25">
      <c r="Q28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5" spans="17:17" ht="17.100000000000001" customHeight="1" x14ac:dyDescent="0.25">
      <c r="Q28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6" spans="17:17" ht="17.100000000000001" customHeight="1" x14ac:dyDescent="0.25">
      <c r="Q28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7" spans="17:17" ht="17.100000000000001" customHeight="1" x14ac:dyDescent="0.25">
      <c r="Q28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8" spans="17:17" ht="17.100000000000001" customHeight="1" x14ac:dyDescent="0.25">
      <c r="Q28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9" spans="17:17" ht="17.100000000000001" customHeight="1" x14ac:dyDescent="0.25">
      <c r="Q28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0" spans="17:17" ht="17.100000000000001" customHeight="1" x14ac:dyDescent="0.25">
      <c r="Q29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1" spans="17:17" ht="17.100000000000001" customHeight="1" x14ac:dyDescent="0.25">
      <c r="Q29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2" spans="17:17" ht="17.100000000000001" customHeight="1" x14ac:dyDescent="0.25">
      <c r="Q29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3" spans="17:17" ht="17.100000000000001" customHeight="1" x14ac:dyDescent="0.25">
      <c r="Q29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4" spans="17:17" ht="17.100000000000001" customHeight="1" x14ac:dyDescent="0.25">
      <c r="Q29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5" spans="17:17" ht="17.100000000000001" customHeight="1" x14ac:dyDescent="0.25">
      <c r="Q29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6" spans="17:17" ht="17.100000000000001" customHeight="1" x14ac:dyDescent="0.25">
      <c r="Q29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7" spans="17:17" ht="17.100000000000001" customHeight="1" x14ac:dyDescent="0.25">
      <c r="Q29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8" spans="17:17" ht="17.100000000000001" customHeight="1" x14ac:dyDescent="0.25">
      <c r="Q29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9" spans="17:17" ht="17.100000000000001" customHeight="1" x14ac:dyDescent="0.25">
      <c r="Q29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0" spans="17:17" ht="17.100000000000001" customHeight="1" x14ac:dyDescent="0.25">
      <c r="Q29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1" spans="17:17" ht="17.100000000000001" customHeight="1" x14ac:dyDescent="0.25">
      <c r="Q29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2" spans="17:17" ht="17.100000000000001" customHeight="1" x14ac:dyDescent="0.25">
      <c r="Q29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3" spans="17:17" ht="17.100000000000001" customHeight="1" x14ac:dyDescent="0.25">
      <c r="Q29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4" spans="17:17" ht="17.100000000000001" customHeight="1" x14ac:dyDescent="0.25">
      <c r="Q29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5" spans="17:17" ht="17.100000000000001" customHeight="1" x14ac:dyDescent="0.25">
      <c r="Q29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6" spans="17:17" ht="17.100000000000001" customHeight="1" x14ac:dyDescent="0.25">
      <c r="Q29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7" spans="17:17" ht="17.100000000000001" customHeight="1" x14ac:dyDescent="0.25">
      <c r="Q29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8" spans="17:17" ht="17.100000000000001" customHeight="1" x14ac:dyDescent="0.25">
      <c r="Q29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9" spans="17:17" ht="17.100000000000001" customHeight="1" x14ac:dyDescent="0.25">
      <c r="Q29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0" spans="17:17" ht="17.100000000000001" customHeight="1" x14ac:dyDescent="0.25">
      <c r="Q29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1" spans="17:17" ht="17.100000000000001" customHeight="1" x14ac:dyDescent="0.25">
      <c r="Q29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2" spans="17:17" ht="17.100000000000001" customHeight="1" x14ac:dyDescent="0.25">
      <c r="Q29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3" spans="17:17" ht="17.100000000000001" customHeight="1" x14ac:dyDescent="0.25">
      <c r="Q29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4" spans="17:17" ht="17.100000000000001" customHeight="1" x14ac:dyDescent="0.25">
      <c r="Q29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5" spans="17:17" ht="17.100000000000001" customHeight="1" x14ac:dyDescent="0.25">
      <c r="Q29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6" spans="17:17" ht="17.100000000000001" customHeight="1" x14ac:dyDescent="0.25">
      <c r="Q29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7" spans="17:17" ht="17.100000000000001" customHeight="1" x14ac:dyDescent="0.25">
      <c r="Q29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8" spans="17:17" ht="17.100000000000001" customHeight="1" x14ac:dyDescent="0.25">
      <c r="Q29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9" spans="17:17" ht="17.100000000000001" customHeight="1" x14ac:dyDescent="0.25">
      <c r="Q29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0" spans="17:17" ht="17.100000000000001" customHeight="1" x14ac:dyDescent="0.25">
      <c r="Q29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1" spans="17:17" ht="17.100000000000001" customHeight="1" x14ac:dyDescent="0.25">
      <c r="Q29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2" spans="17:17" ht="17.100000000000001" customHeight="1" x14ac:dyDescent="0.25">
      <c r="Q29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3" spans="17:17" ht="17.100000000000001" customHeight="1" x14ac:dyDescent="0.25">
      <c r="Q29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4" spans="17:17" ht="17.100000000000001" customHeight="1" x14ac:dyDescent="0.25">
      <c r="Q29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5" spans="17:17" ht="17.100000000000001" customHeight="1" x14ac:dyDescent="0.25">
      <c r="Q29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6" spans="17:17" ht="17.100000000000001" customHeight="1" x14ac:dyDescent="0.25">
      <c r="Q29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7" spans="17:17" ht="17.100000000000001" customHeight="1" x14ac:dyDescent="0.25">
      <c r="Q29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8" spans="17:17" ht="17.100000000000001" customHeight="1" x14ac:dyDescent="0.25">
      <c r="Q29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9" spans="17:17" ht="17.100000000000001" customHeight="1" x14ac:dyDescent="0.25">
      <c r="Q29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0" spans="17:17" ht="17.100000000000001" customHeight="1" x14ac:dyDescent="0.25">
      <c r="Q29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1" spans="17:17" ht="17.100000000000001" customHeight="1" x14ac:dyDescent="0.25">
      <c r="Q29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2" spans="17:17" ht="17.100000000000001" customHeight="1" x14ac:dyDescent="0.25">
      <c r="Q29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3" spans="17:17" ht="17.100000000000001" customHeight="1" x14ac:dyDescent="0.25">
      <c r="Q29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4" spans="17:17" ht="17.100000000000001" customHeight="1" x14ac:dyDescent="0.25">
      <c r="Q29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5" spans="17:17" ht="17.100000000000001" customHeight="1" x14ac:dyDescent="0.25">
      <c r="Q29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6" spans="17:17" ht="17.100000000000001" customHeight="1" x14ac:dyDescent="0.25">
      <c r="Q29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7" spans="17:17" ht="17.100000000000001" customHeight="1" x14ac:dyDescent="0.25">
      <c r="Q29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8" spans="17:17" ht="17.100000000000001" customHeight="1" x14ac:dyDescent="0.25">
      <c r="Q29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9" spans="17:17" ht="17.100000000000001" customHeight="1" x14ac:dyDescent="0.25">
      <c r="Q29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0" spans="17:17" ht="17.100000000000001" customHeight="1" x14ac:dyDescent="0.25">
      <c r="Q29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1" spans="17:17" ht="17.100000000000001" customHeight="1" x14ac:dyDescent="0.25">
      <c r="Q29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2" spans="17:17" ht="17.100000000000001" customHeight="1" x14ac:dyDescent="0.25">
      <c r="Q29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3" spans="17:17" ht="17.100000000000001" customHeight="1" x14ac:dyDescent="0.25">
      <c r="Q29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4" spans="17:17" ht="17.100000000000001" customHeight="1" x14ac:dyDescent="0.25">
      <c r="Q29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5" spans="17:17" ht="17.100000000000001" customHeight="1" x14ac:dyDescent="0.25">
      <c r="Q29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6" spans="17:17" ht="17.100000000000001" customHeight="1" x14ac:dyDescent="0.25">
      <c r="Q29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7" spans="17:17" ht="17.100000000000001" customHeight="1" x14ac:dyDescent="0.25">
      <c r="Q29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8" spans="17:17" ht="17.100000000000001" customHeight="1" x14ac:dyDescent="0.25">
      <c r="Q29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9" spans="17:17" ht="17.100000000000001" customHeight="1" x14ac:dyDescent="0.25">
      <c r="Q29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0" spans="17:17" ht="17.100000000000001" customHeight="1" x14ac:dyDescent="0.25">
      <c r="Q29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1" spans="17:17" ht="17.100000000000001" customHeight="1" x14ac:dyDescent="0.25">
      <c r="Q29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2" spans="17:17" ht="17.100000000000001" customHeight="1" x14ac:dyDescent="0.25">
      <c r="Q29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3" spans="17:17" ht="17.100000000000001" customHeight="1" x14ac:dyDescent="0.25">
      <c r="Q29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4" spans="17:17" ht="17.100000000000001" customHeight="1" x14ac:dyDescent="0.25">
      <c r="Q29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5" spans="17:17" ht="17.100000000000001" customHeight="1" x14ac:dyDescent="0.25">
      <c r="Q29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6" spans="17:17" ht="17.100000000000001" customHeight="1" x14ac:dyDescent="0.25">
      <c r="Q29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7" spans="17:17" ht="17.100000000000001" customHeight="1" x14ac:dyDescent="0.25">
      <c r="Q29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8" spans="17:17" ht="17.100000000000001" customHeight="1" x14ac:dyDescent="0.25">
      <c r="Q29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9" spans="17:17" ht="17.100000000000001" customHeight="1" x14ac:dyDescent="0.25">
      <c r="Q29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0" spans="17:17" ht="17.100000000000001" customHeight="1" x14ac:dyDescent="0.25">
      <c r="Q29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1" spans="17:17" ht="17.100000000000001" customHeight="1" x14ac:dyDescent="0.25">
      <c r="Q29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2" spans="17:17" ht="17.100000000000001" customHeight="1" x14ac:dyDescent="0.25">
      <c r="Q29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3" spans="17:17" ht="17.100000000000001" customHeight="1" x14ac:dyDescent="0.25">
      <c r="Q29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4" spans="17:17" ht="17.100000000000001" customHeight="1" x14ac:dyDescent="0.25">
      <c r="Q29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5" spans="17:17" ht="17.100000000000001" customHeight="1" x14ac:dyDescent="0.25">
      <c r="Q29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6" spans="17:17" ht="17.100000000000001" customHeight="1" x14ac:dyDescent="0.25">
      <c r="Q29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7" spans="17:17" ht="17.100000000000001" customHeight="1" x14ac:dyDescent="0.25">
      <c r="Q29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8" spans="17:17" ht="17.100000000000001" customHeight="1" x14ac:dyDescent="0.25">
      <c r="Q29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9" spans="17:17" ht="17.100000000000001" customHeight="1" x14ac:dyDescent="0.25">
      <c r="Q29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0" spans="17:17" ht="17.100000000000001" customHeight="1" x14ac:dyDescent="0.25">
      <c r="Q29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1" spans="17:17" ht="17.100000000000001" customHeight="1" x14ac:dyDescent="0.25">
      <c r="Q29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2" spans="17:17" ht="17.100000000000001" customHeight="1" x14ac:dyDescent="0.25">
      <c r="Q29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3" spans="17:17" ht="17.100000000000001" customHeight="1" x14ac:dyDescent="0.25">
      <c r="Q29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4" spans="17:17" ht="17.100000000000001" customHeight="1" x14ac:dyDescent="0.25">
      <c r="Q29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5" spans="17:17" ht="17.100000000000001" customHeight="1" x14ac:dyDescent="0.25">
      <c r="Q29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6" spans="17:17" ht="17.100000000000001" customHeight="1" x14ac:dyDescent="0.25">
      <c r="Q29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7" spans="17:17" ht="17.100000000000001" customHeight="1" x14ac:dyDescent="0.25">
      <c r="Q29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8" spans="17:17" ht="17.100000000000001" customHeight="1" x14ac:dyDescent="0.25">
      <c r="Q29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9" spans="17:17" ht="17.100000000000001" customHeight="1" x14ac:dyDescent="0.25">
      <c r="Q29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0" spans="17:17" ht="17.100000000000001" customHeight="1" x14ac:dyDescent="0.25">
      <c r="Q29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1" spans="17:17" ht="17.100000000000001" customHeight="1" x14ac:dyDescent="0.25">
      <c r="Q29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2" spans="17:17" ht="17.100000000000001" customHeight="1" x14ac:dyDescent="0.25">
      <c r="Q29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3" spans="17:17" ht="17.100000000000001" customHeight="1" x14ac:dyDescent="0.25">
      <c r="Q29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4" spans="17:17" ht="17.100000000000001" customHeight="1" x14ac:dyDescent="0.25">
      <c r="Q29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5" spans="17:17" ht="17.100000000000001" customHeight="1" x14ac:dyDescent="0.25">
      <c r="Q29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6" spans="17:17" ht="17.100000000000001" customHeight="1" x14ac:dyDescent="0.25">
      <c r="Q29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7" spans="17:17" ht="17.100000000000001" customHeight="1" x14ac:dyDescent="0.25">
      <c r="Q29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8" spans="17:17" ht="17.100000000000001" customHeight="1" x14ac:dyDescent="0.25">
      <c r="Q29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9" spans="17:17" ht="17.100000000000001" customHeight="1" x14ac:dyDescent="0.25">
      <c r="Q29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0" spans="17:17" ht="17.100000000000001" customHeight="1" x14ac:dyDescent="0.25">
      <c r="Q30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1" spans="17:17" ht="17.100000000000001" customHeight="1" x14ac:dyDescent="0.25">
      <c r="Q30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2" spans="17:17" ht="17.100000000000001" customHeight="1" x14ac:dyDescent="0.25">
      <c r="Q30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3" spans="17:17" ht="17.100000000000001" customHeight="1" x14ac:dyDescent="0.25">
      <c r="Q30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4" spans="17:17" ht="17.100000000000001" customHeight="1" x14ac:dyDescent="0.25">
      <c r="Q30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5" spans="17:17" ht="17.100000000000001" customHeight="1" x14ac:dyDescent="0.25">
      <c r="Q30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6" spans="17:17" ht="17.100000000000001" customHeight="1" x14ac:dyDescent="0.25">
      <c r="Q30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7" spans="17:17" ht="17.100000000000001" customHeight="1" x14ac:dyDescent="0.25">
      <c r="Q30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8" spans="17:17" ht="17.100000000000001" customHeight="1" x14ac:dyDescent="0.25">
      <c r="Q30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9" spans="17:17" ht="17.100000000000001" customHeight="1" x14ac:dyDescent="0.25">
      <c r="Q30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0" spans="17:17" ht="17.100000000000001" customHeight="1" x14ac:dyDescent="0.25">
      <c r="Q30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1" spans="17:17" ht="17.100000000000001" customHeight="1" x14ac:dyDescent="0.25">
      <c r="Q30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2" spans="17:17" ht="17.100000000000001" customHeight="1" x14ac:dyDescent="0.25">
      <c r="Q30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3" spans="17:17" ht="17.100000000000001" customHeight="1" x14ac:dyDescent="0.25">
      <c r="Q30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4" spans="17:17" ht="17.100000000000001" customHeight="1" x14ac:dyDescent="0.25">
      <c r="Q30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5" spans="17:17" ht="17.100000000000001" customHeight="1" x14ac:dyDescent="0.25">
      <c r="Q30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6" spans="17:17" ht="17.100000000000001" customHeight="1" x14ac:dyDescent="0.25">
      <c r="Q30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7" spans="17:17" ht="17.100000000000001" customHeight="1" x14ac:dyDescent="0.25">
      <c r="Q30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8" spans="17:17" ht="17.100000000000001" customHeight="1" x14ac:dyDescent="0.25">
      <c r="Q30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9" spans="17:17" ht="17.100000000000001" customHeight="1" x14ac:dyDescent="0.25">
      <c r="Q30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0" spans="17:17" ht="17.100000000000001" customHeight="1" x14ac:dyDescent="0.25">
      <c r="Q30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1" spans="17:17" ht="17.100000000000001" customHeight="1" x14ac:dyDescent="0.25">
      <c r="Q30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2" spans="17:17" ht="17.100000000000001" customHeight="1" x14ac:dyDescent="0.25">
      <c r="Q30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3" spans="17:17" ht="17.100000000000001" customHeight="1" x14ac:dyDescent="0.25">
      <c r="Q30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4" spans="17:17" ht="17.100000000000001" customHeight="1" x14ac:dyDescent="0.25">
      <c r="Q30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5" spans="17:17" ht="17.100000000000001" customHeight="1" x14ac:dyDescent="0.25">
      <c r="Q30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6" spans="17:17" ht="17.100000000000001" customHeight="1" x14ac:dyDescent="0.25">
      <c r="Q30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7" spans="17:17" ht="17.100000000000001" customHeight="1" x14ac:dyDescent="0.25">
      <c r="Q30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8" spans="17:17" ht="17.100000000000001" customHeight="1" x14ac:dyDescent="0.25">
      <c r="Q30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9" spans="17:17" ht="17.100000000000001" customHeight="1" x14ac:dyDescent="0.25">
      <c r="Q30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0" spans="17:17" ht="17.100000000000001" customHeight="1" x14ac:dyDescent="0.25">
      <c r="Q30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1" spans="17:17" ht="17.100000000000001" customHeight="1" x14ac:dyDescent="0.25">
      <c r="Q30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2" spans="17:17" ht="17.100000000000001" customHeight="1" x14ac:dyDescent="0.25">
      <c r="Q30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3" spans="17:17" ht="17.100000000000001" customHeight="1" x14ac:dyDescent="0.25">
      <c r="Q30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4" spans="17:17" ht="17.100000000000001" customHeight="1" x14ac:dyDescent="0.25">
      <c r="Q30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5" spans="17:17" ht="17.100000000000001" customHeight="1" x14ac:dyDescent="0.25">
      <c r="Q30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6" spans="17:17" ht="17.100000000000001" customHeight="1" x14ac:dyDescent="0.25">
      <c r="Q30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7" spans="17:17" ht="17.100000000000001" customHeight="1" x14ac:dyDescent="0.25">
      <c r="Q30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8" spans="17:17" ht="17.100000000000001" customHeight="1" x14ac:dyDescent="0.25">
      <c r="Q30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9" spans="17:17" ht="17.100000000000001" customHeight="1" x14ac:dyDescent="0.25">
      <c r="Q30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0" spans="17:17" ht="17.100000000000001" customHeight="1" x14ac:dyDescent="0.25">
      <c r="Q30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1" spans="17:17" ht="17.100000000000001" customHeight="1" x14ac:dyDescent="0.25">
      <c r="Q30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2" spans="17:17" ht="17.100000000000001" customHeight="1" x14ac:dyDescent="0.25">
      <c r="Q30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3" spans="17:17" ht="17.100000000000001" customHeight="1" x14ac:dyDescent="0.25">
      <c r="Q30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4" spans="17:17" ht="17.100000000000001" customHeight="1" x14ac:dyDescent="0.25">
      <c r="Q30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5" spans="17:17" ht="17.100000000000001" customHeight="1" x14ac:dyDescent="0.25">
      <c r="Q30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6" spans="17:17" ht="17.100000000000001" customHeight="1" x14ac:dyDescent="0.25">
      <c r="Q30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7" spans="17:17" ht="17.100000000000001" customHeight="1" x14ac:dyDescent="0.25">
      <c r="Q30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8" spans="17:17" ht="17.100000000000001" customHeight="1" x14ac:dyDescent="0.25">
      <c r="Q30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9" spans="17:17" ht="17.100000000000001" customHeight="1" x14ac:dyDescent="0.25">
      <c r="Q30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0" spans="17:17" ht="17.100000000000001" customHeight="1" x14ac:dyDescent="0.25">
      <c r="Q30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1" spans="17:17" ht="17.100000000000001" customHeight="1" x14ac:dyDescent="0.25">
      <c r="Q30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2" spans="17:17" ht="17.100000000000001" customHeight="1" x14ac:dyDescent="0.25">
      <c r="Q30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3" spans="17:17" ht="17.100000000000001" customHeight="1" x14ac:dyDescent="0.25">
      <c r="Q30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4" spans="17:17" ht="17.100000000000001" customHeight="1" x14ac:dyDescent="0.25">
      <c r="Q30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5" spans="17:17" ht="17.100000000000001" customHeight="1" x14ac:dyDescent="0.25">
      <c r="Q30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6" spans="17:17" ht="17.100000000000001" customHeight="1" x14ac:dyDescent="0.25">
      <c r="Q30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7" spans="17:17" ht="17.100000000000001" customHeight="1" x14ac:dyDescent="0.25">
      <c r="Q30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8" spans="17:17" ht="17.100000000000001" customHeight="1" x14ac:dyDescent="0.25">
      <c r="Q30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9" spans="17:17" ht="17.100000000000001" customHeight="1" x14ac:dyDescent="0.25">
      <c r="Q30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0" spans="17:17" ht="17.100000000000001" customHeight="1" x14ac:dyDescent="0.25">
      <c r="Q30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1" spans="17:17" ht="17.100000000000001" customHeight="1" x14ac:dyDescent="0.25">
      <c r="Q30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2" spans="17:17" ht="17.100000000000001" customHeight="1" x14ac:dyDescent="0.25">
      <c r="Q30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3" spans="17:17" ht="17.100000000000001" customHeight="1" x14ac:dyDescent="0.25">
      <c r="Q30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4" spans="17:17" ht="17.100000000000001" customHeight="1" x14ac:dyDescent="0.25">
      <c r="Q30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5" spans="17:17" ht="17.100000000000001" customHeight="1" x14ac:dyDescent="0.25">
      <c r="Q30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6" spans="17:17" ht="17.100000000000001" customHeight="1" x14ac:dyDescent="0.25">
      <c r="Q30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7" spans="17:17" ht="17.100000000000001" customHeight="1" x14ac:dyDescent="0.25">
      <c r="Q30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8" spans="17:17" ht="17.100000000000001" customHeight="1" x14ac:dyDescent="0.25">
      <c r="Q30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9" spans="17:17" ht="17.100000000000001" customHeight="1" x14ac:dyDescent="0.25">
      <c r="Q30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0" spans="17:17" ht="17.100000000000001" customHeight="1" x14ac:dyDescent="0.25">
      <c r="Q30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1" spans="17:17" ht="17.100000000000001" customHeight="1" x14ac:dyDescent="0.25">
      <c r="Q30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2" spans="17:17" ht="17.100000000000001" customHeight="1" x14ac:dyDescent="0.25">
      <c r="Q30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3" spans="17:17" ht="17.100000000000001" customHeight="1" x14ac:dyDescent="0.25">
      <c r="Q30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4" spans="17:17" ht="17.100000000000001" customHeight="1" x14ac:dyDescent="0.25">
      <c r="Q30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5" spans="17:17" ht="17.100000000000001" customHeight="1" x14ac:dyDescent="0.25">
      <c r="Q30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6" spans="17:17" ht="17.100000000000001" customHeight="1" x14ac:dyDescent="0.25">
      <c r="Q30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7" spans="17:17" ht="17.100000000000001" customHeight="1" x14ac:dyDescent="0.25">
      <c r="Q30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8" spans="17:17" ht="17.100000000000001" customHeight="1" x14ac:dyDescent="0.25">
      <c r="Q30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9" spans="17:17" ht="17.100000000000001" customHeight="1" x14ac:dyDescent="0.25">
      <c r="Q30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0" spans="17:17" ht="17.100000000000001" customHeight="1" x14ac:dyDescent="0.25">
      <c r="Q30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1" spans="17:17" ht="17.100000000000001" customHeight="1" x14ac:dyDescent="0.25">
      <c r="Q30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2" spans="17:17" ht="17.100000000000001" customHeight="1" x14ac:dyDescent="0.25">
      <c r="Q30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3" spans="17:17" ht="17.100000000000001" customHeight="1" x14ac:dyDescent="0.25">
      <c r="Q30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4" spans="17:17" ht="17.100000000000001" customHeight="1" x14ac:dyDescent="0.25">
      <c r="Q30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5" spans="17:17" ht="17.100000000000001" customHeight="1" x14ac:dyDescent="0.25">
      <c r="Q30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6" spans="17:17" ht="17.100000000000001" customHeight="1" x14ac:dyDescent="0.25">
      <c r="Q30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7" spans="17:17" ht="17.100000000000001" customHeight="1" x14ac:dyDescent="0.25">
      <c r="Q30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8" spans="17:17" ht="17.100000000000001" customHeight="1" x14ac:dyDescent="0.25">
      <c r="Q30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9" spans="17:17" ht="17.100000000000001" customHeight="1" x14ac:dyDescent="0.25">
      <c r="Q30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0" spans="17:17" ht="17.100000000000001" customHeight="1" x14ac:dyDescent="0.25">
      <c r="Q30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1" spans="17:17" ht="17.100000000000001" customHeight="1" x14ac:dyDescent="0.25">
      <c r="Q30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2" spans="17:17" ht="17.100000000000001" customHeight="1" x14ac:dyDescent="0.25">
      <c r="Q30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3" spans="17:17" ht="17.100000000000001" customHeight="1" x14ac:dyDescent="0.25">
      <c r="Q30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4" spans="17:17" ht="17.100000000000001" customHeight="1" x14ac:dyDescent="0.25">
      <c r="Q30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5" spans="17:17" ht="17.100000000000001" customHeight="1" x14ac:dyDescent="0.25">
      <c r="Q30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6" spans="17:17" ht="17.100000000000001" customHeight="1" x14ac:dyDescent="0.25">
      <c r="Q30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7" spans="17:17" ht="17.100000000000001" customHeight="1" x14ac:dyDescent="0.25">
      <c r="Q30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8" spans="17:17" ht="17.100000000000001" customHeight="1" x14ac:dyDescent="0.25">
      <c r="Q30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9" spans="17:17" ht="17.100000000000001" customHeight="1" x14ac:dyDescent="0.25">
      <c r="Q30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0" spans="17:17" ht="17.100000000000001" customHeight="1" x14ac:dyDescent="0.25">
      <c r="Q31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1" spans="17:17" ht="17.100000000000001" customHeight="1" x14ac:dyDescent="0.25">
      <c r="Q31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2" spans="17:17" ht="17.100000000000001" customHeight="1" x14ac:dyDescent="0.25">
      <c r="Q31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3" spans="17:17" ht="17.100000000000001" customHeight="1" x14ac:dyDescent="0.25">
      <c r="Q31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4" spans="17:17" ht="17.100000000000001" customHeight="1" x14ac:dyDescent="0.25">
      <c r="Q31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5" spans="17:17" ht="17.100000000000001" customHeight="1" x14ac:dyDescent="0.25">
      <c r="Q31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6" spans="17:17" ht="17.100000000000001" customHeight="1" x14ac:dyDescent="0.25">
      <c r="Q31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7" spans="17:17" ht="17.100000000000001" customHeight="1" x14ac:dyDescent="0.25">
      <c r="Q31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8" spans="17:17" ht="17.100000000000001" customHeight="1" x14ac:dyDescent="0.25">
      <c r="Q31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9" spans="17:17" ht="17.100000000000001" customHeight="1" x14ac:dyDescent="0.25">
      <c r="Q31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0" spans="17:17" ht="17.100000000000001" customHeight="1" x14ac:dyDescent="0.25">
      <c r="Q31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1" spans="17:17" ht="17.100000000000001" customHeight="1" x14ac:dyDescent="0.25">
      <c r="Q31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2" spans="17:17" ht="17.100000000000001" customHeight="1" x14ac:dyDescent="0.25">
      <c r="Q31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3" spans="17:17" ht="17.100000000000001" customHeight="1" x14ac:dyDescent="0.25">
      <c r="Q31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4" spans="17:17" ht="17.100000000000001" customHeight="1" x14ac:dyDescent="0.25">
      <c r="Q31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5" spans="17:17" ht="17.100000000000001" customHeight="1" x14ac:dyDescent="0.25">
      <c r="Q31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6" spans="17:17" ht="17.100000000000001" customHeight="1" x14ac:dyDescent="0.25">
      <c r="Q31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7" spans="17:17" ht="17.100000000000001" customHeight="1" x14ac:dyDescent="0.25">
      <c r="Q31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8" spans="17:17" ht="17.100000000000001" customHeight="1" x14ac:dyDescent="0.25">
      <c r="Q31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9" spans="17:17" ht="17.100000000000001" customHeight="1" x14ac:dyDescent="0.25">
      <c r="Q31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0" spans="17:17" ht="17.100000000000001" customHeight="1" x14ac:dyDescent="0.25">
      <c r="Q31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1" spans="17:17" ht="17.100000000000001" customHeight="1" x14ac:dyDescent="0.25">
      <c r="Q31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2" spans="17:17" ht="17.100000000000001" customHeight="1" x14ac:dyDescent="0.25">
      <c r="Q31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3" spans="17:17" ht="17.100000000000001" customHeight="1" x14ac:dyDescent="0.25">
      <c r="Q31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4" spans="17:17" ht="17.100000000000001" customHeight="1" x14ac:dyDescent="0.25">
      <c r="Q31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5" spans="17:17" ht="17.100000000000001" customHeight="1" x14ac:dyDescent="0.25">
      <c r="Q31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6" spans="17:17" ht="17.100000000000001" customHeight="1" x14ac:dyDescent="0.25">
      <c r="Q31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7" spans="17:17" ht="17.100000000000001" customHeight="1" x14ac:dyDescent="0.25">
      <c r="Q31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8" spans="17:17" ht="17.100000000000001" customHeight="1" x14ac:dyDescent="0.25">
      <c r="Q31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9" spans="17:17" ht="17.100000000000001" customHeight="1" x14ac:dyDescent="0.25">
      <c r="Q31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0" spans="17:17" ht="17.100000000000001" customHeight="1" x14ac:dyDescent="0.25">
      <c r="Q31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1" spans="17:17" ht="17.100000000000001" customHeight="1" x14ac:dyDescent="0.25">
      <c r="Q31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2" spans="17:17" ht="17.100000000000001" customHeight="1" x14ac:dyDescent="0.25">
      <c r="Q31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3" spans="17:17" ht="17.100000000000001" customHeight="1" x14ac:dyDescent="0.25">
      <c r="Q31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4" spans="17:17" ht="17.100000000000001" customHeight="1" x14ac:dyDescent="0.25">
      <c r="Q31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5" spans="17:17" ht="17.100000000000001" customHeight="1" x14ac:dyDescent="0.25">
      <c r="Q31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6" spans="17:17" ht="17.100000000000001" customHeight="1" x14ac:dyDescent="0.25">
      <c r="Q31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7" spans="17:17" ht="17.100000000000001" customHeight="1" x14ac:dyDescent="0.25">
      <c r="Q31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8" spans="17:17" ht="17.100000000000001" customHeight="1" x14ac:dyDescent="0.25">
      <c r="Q31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9" spans="17:17" ht="17.100000000000001" customHeight="1" x14ac:dyDescent="0.25">
      <c r="Q31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0" spans="17:17" ht="17.100000000000001" customHeight="1" x14ac:dyDescent="0.25">
      <c r="Q31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1" spans="17:17" ht="17.100000000000001" customHeight="1" x14ac:dyDescent="0.25">
      <c r="Q31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2" spans="17:17" ht="17.100000000000001" customHeight="1" x14ac:dyDescent="0.25">
      <c r="Q31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3" spans="17:17" ht="17.100000000000001" customHeight="1" x14ac:dyDescent="0.25">
      <c r="Q31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4" spans="17:17" ht="17.100000000000001" customHeight="1" x14ac:dyDescent="0.25">
      <c r="Q31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5" spans="17:17" ht="17.100000000000001" customHeight="1" x14ac:dyDescent="0.25">
      <c r="Q31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6" spans="17:17" ht="17.100000000000001" customHeight="1" x14ac:dyDescent="0.25">
      <c r="Q31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7" spans="17:17" ht="17.100000000000001" customHeight="1" x14ac:dyDescent="0.25">
      <c r="Q31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8" spans="17:17" ht="17.100000000000001" customHeight="1" x14ac:dyDescent="0.25">
      <c r="Q31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9" spans="17:17" ht="17.100000000000001" customHeight="1" x14ac:dyDescent="0.25">
      <c r="Q31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0" spans="17:17" ht="17.100000000000001" customHeight="1" x14ac:dyDescent="0.25">
      <c r="Q31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1" spans="17:17" ht="17.100000000000001" customHeight="1" x14ac:dyDescent="0.25">
      <c r="Q31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2" spans="17:17" ht="17.100000000000001" customHeight="1" x14ac:dyDescent="0.25">
      <c r="Q31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3" spans="17:17" ht="17.100000000000001" customHeight="1" x14ac:dyDescent="0.25">
      <c r="Q31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4" spans="17:17" ht="17.100000000000001" customHeight="1" x14ac:dyDescent="0.25">
      <c r="Q31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5" spans="17:17" ht="17.100000000000001" customHeight="1" x14ac:dyDescent="0.25">
      <c r="Q31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6" spans="17:17" ht="17.100000000000001" customHeight="1" x14ac:dyDescent="0.25">
      <c r="Q31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7" spans="17:17" ht="17.100000000000001" customHeight="1" x14ac:dyDescent="0.25">
      <c r="Q31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8" spans="17:17" ht="17.100000000000001" customHeight="1" x14ac:dyDescent="0.25">
      <c r="Q31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9" spans="17:17" ht="17.100000000000001" customHeight="1" x14ac:dyDescent="0.25">
      <c r="Q31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0" spans="17:17" ht="17.100000000000001" customHeight="1" x14ac:dyDescent="0.25">
      <c r="Q31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1" spans="17:17" ht="17.100000000000001" customHeight="1" x14ac:dyDescent="0.25">
      <c r="Q31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2" spans="17:17" ht="17.100000000000001" customHeight="1" x14ac:dyDescent="0.25">
      <c r="Q31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3" spans="17:17" ht="17.100000000000001" customHeight="1" x14ac:dyDescent="0.25">
      <c r="Q31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4" spans="17:17" ht="17.100000000000001" customHeight="1" x14ac:dyDescent="0.25">
      <c r="Q31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5" spans="17:17" ht="17.100000000000001" customHeight="1" x14ac:dyDescent="0.25">
      <c r="Q31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6" spans="17:17" ht="17.100000000000001" customHeight="1" x14ac:dyDescent="0.25">
      <c r="Q31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7" spans="17:17" ht="17.100000000000001" customHeight="1" x14ac:dyDescent="0.25">
      <c r="Q31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8" spans="17:17" ht="17.100000000000001" customHeight="1" x14ac:dyDescent="0.25">
      <c r="Q31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9" spans="17:17" ht="17.100000000000001" customHeight="1" x14ac:dyDescent="0.25">
      <c r="Q31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0" spans="17:17" ht="17.100000000000001" customHeight="1" x14ac:dyDescent="0.25">
      <c r="Q31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1" spans="17:17" ht="17.100000000000001" customHeight="1" x14ac:dyDescent="0.25">
      <c r="Q31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2" spans="17:17" ht="17.100000000000001" customHeight="1" x14ac:dyDescent="0.25">
      <c r="Q31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3" spans="17:17" ht="17.100000000000001" customHeight="1" x14ac:dyDescent="0.25">
      <c r="Q31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4" spans="17:17" ht="17.100000000000001" customHeight="1" x14ac:dyDescent="0.25">
      <c r="Q31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5" spans="17:17" ht="17.100000000000001" customHeight="1" x14ac:dyDescent="0.25">
      <c r="Q31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6" spans="17:17" ht="17.100000000000001" customHeight="1" x14ac:dyDescent="0.25">
      <c r="Q31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7" spans="17:17" ht="17.100000000000001" customHeight="1" x14ac:dyDescent="0.25">
      <c r="Q31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8" spans="17:17" ht="17.100000000000001" customHeight="1" x14ac:dyDescent="0.25">
      <c r="Q31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9" spans="17:17" ht="17.100000000000001" customHeight="1" x14ac:dyDescent="0.25">
      <c r="Q31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0" spans="17:17" ht="17.100000000000001" customHeight="1" x14ac:dyDescent="0.25">
      <c r="Q31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1" spans="17:17" ht="17.100000000000001" customHeight="1" x14ac:dyDescent="0.25">
      <c r="Q31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2" spans="17:17" ht="17.100000000000001" customHeight="1" x14ac:dyDescent="0.25">
      <c r="Q31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3" spans="17:17" ht="17.100000000000001" customHeight="1" x14ac:dyDescent="0.25">
      <c r="Q31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4" spans="17:17" ht="17.100000000000001" customHeight="1" x14ac:dyDescent="0.25">
      <c r="Q31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5" spans="17:17" ht="17.100000000000001" customHeight="1" x14ac:dyDescent="0.25">
      <c r="Q31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6" spans="17:17" ht="17.100000000000001" customHeight="1" x14ac:dyDescent="0.25">
      <c r="Q31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7" spans="17:17" ht="17.100000000000001" customHeight="1" x14ac:dyDescent="0.25">
      <c r="Q31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8" spans="17:17" ht="17.100000000000001" customHeight="1" x14ac:dyDescent="0.25">
      <c r="Q31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9" spans="17:17" ht="17.100000000000001" customHeight="1" x14ac:dyDescent="0.25">
      <c r="Q31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0" spans="17:17" ht="17.100000000000001" customHeight="1" x14ac:dyDescent="0.25">
      <c r="Q31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1" spans="17:17" ht="17.100000000000001" customHeight="1" x14ac:dyDescent="0.25">
      <c r="Q31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2" spans="17:17" ht="17.100000000000001" customHeight="1" x14ac:dyDescent="0.25">
      <c r="Q31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3" spans="17:17" ht="17.100000000000001" customHeight="1" x14ac:dyDescent="0.25">
      <c r="Q31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4" spans="17:17" ht="17.100000000000001" customHeight="1" x14ac:dyDescent="0.25">
      <c r="Q31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5" spans="17:17" ht="17.100000000000001" customHeight="1" x14ac:dyDescent="0.25">
      <c r="Q31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6" spans="17:17" ht="17.100000000000001" customHeight="1" x14ac:dyDescent="0.25">
      <c r="Q31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7" spans="17:17" ht="17.100000000000001" customHeight="1" x14ac:dyDescent="0.25">
      <c r="Q31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8" spans="17:17" ht="17.100000000000001" customHeight="1" x14ac:dyDescent="0.25">
      <c r="Q31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9" spans="17:17" ht="17.100000000000001" customHeight="1" x14ac:dyDescent="0.25">
      <c r="Q31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0" spans="17:17" ht="17.100000000000001" customHeight="1" x14ac:dyDescent="0.25">
      <c r="Q32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1" spans="17:17" ht="17.100000000000001" customHeight="1" x14ac:dyDescent="0.25">
      <c r="Q32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2" spans="17:17" ht="17.100000000000001" customHeight="1" x14ac:dyDescent="0.25">
      <c r="Q32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3" spans="17:17" ht="17.100000000000001" customHeight="1" x14ac:dyDescent="0.25">
      <c r="Q32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4" spans="17:17" ht="17.100000000000001" customHeight="1" x14ac:dyDescent="0.25">
      <c r="Q32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5" spans="17:17" ht="17.100000000000001" customHeight="1" x14ac:dyDescent="0.25">
      <c r="Q32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6" spans="17:17" ht="17.100000000000001" customHeight="1" x14ac:dyDescent="0.25">
      <c r="Q32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7" spans="17:17" ht="17.100000000000001" customHeight="1" x14ac:dyDescent="0.25">
      <c r="Q32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8" spans="17:17" ht="17.100000000000001" customHeight="1" x14ac:dyDescent="0.25">
      <c r="Q32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9" spans="17:17" ht="17.100000000000001" customHeight="1" x14ac:dyDescent="0.25">
      <c r="Q32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0" spans="17:17" ht="17.100000000000001" customHeight="1" x14ac:dyDescent="0.25">
      <c r="Q32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1" spans="17:17" ht="17.100000000000001" customHeight="1" x14ac:dyDescent="0.25">
      <c r="Q32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2" spans="17:17" ht="17.100000000000001" customHeight="1" x14ac:dyDescent="0.25">
      <c r="Q32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3" spans="17:17" ht="17.100000000000001" customHeight="1" x14ac:dyDescent="0.25">
      <c r="Q32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4" spans="17:17" ht="17.100000000000001" customHeight="1" x14ac:dyDescent="0.25">
      <c r="Q32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5" spans="17:17" ht="17.100000000000001" customHeight="1" x14ac:dyDescent="0.25">
      <c r="Q32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6" spans="17:17" ht="17.100000000000001" customHeight="1" x14ac:dyDescent="0.25">
      <c r="Q32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7" spans="17:17" ht="17.100000000000001" customHeight="1" x14ac:dyDescent="0.25">
      <c r="Q32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8" spans="17:17" ht="17.100000000000001" customHeight="1" x14ac:dyDescent="0.25">
      <c r="Q32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9" spans="17:17" ht="17.100000000000001" customHeight="1" x14ac:dyDescent="0.25">
      <c r="Q32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0" spans="17:17" ht="17.100000000000001" customHeight="1" x14ac:dyDescent="0.25">
      <c r="Q32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1" spans="17:17" ht="17.100000000000001" customHeight="1" x14ac:dyDescent="0.25">
      <c r="Q32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2" spans="17:17" ht="17.100000000000001" customHeight="1" x14ac:dyDescent="0.25">
      <c r="Q32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3" spans="17:17" ht="17.100000000000001" customHeight="1" x14ac:dyDescent="0.25">
      <c r="Q32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4" spans="17:17" ht="17.100000000000001" customHeight="1" x14ac:dyDescent="0.25">
      <c r="Q32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5" spans="17:17" ht="17.100000000000001" customHeight="1" x14ac:dyDescent="0.25">
      <c r="Q32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6" spans="17:17" ht="17.100000000000001" customHeight="1" x14ac:dyDescent="0.25">
      <c r="Q32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7" spans="17:17" ht="17.100000000000001" customHeight="1" x14ac:dyDescent="0.25">
      <c r="Q32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8" spans="17:17" ht="17.100000000000001" customHeight="1" x14ac:dyDescent="0.25">
      <c r="Q32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9" spans="17:17" ht="17.100000000000001" customHeight="1" x14ac:dyDescent="0.25">
      <c r="Q32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0" spans="17:17" ht="17.100000000000001" customHeight="1" x14ac:dyDescent="0.25">
      <c r="Q32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1" spans="17:17" ht="17.100000000000001" customHeight="1" x14ac:dyDescent="0.25">
      <c r="Q32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2" spans="17:17" ht="17.100000000000001" customHeight="1" x14ac:dyDescent="0.25">
      <c r="Q32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3" spans="17:17" ht="17.100000000000001" customHeight="1" x14ac:dyDescent="0.25">
      <c r="Q32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4" spans="17:17" ht="17.100000000000001" customHeight="1" x14ac:dyDescent="0.25">
      <c r="Q32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5" spans="17:17" ht="17.100000000000001" customHeight="1" x14ac:dyDescent="0.25">
      <c r="Q32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6" spans="17:17" ht="17.100000000000001" customHeight="1" x14ac:dyDescent="0.25">
      <c r="Q32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7" spans="17:17" ht="17.100000000000001" customHeight="1" x14ac:dyDescent="0.25">
      <c r="Q32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8" spans="17:17" ht="17.100000000000001" customHeight="1" x14ac:dyDescent="0.25">
      <c r="Q32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9" spans="17:17" ht="17.100000000000001" customHeight="1" x14ac:dyDescent="0.25">
      <c r="Q32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0" spans="17:17" ht="17.100000000000001" customHeight="1" x14ac:dyDescent="0.25">
      <c r="Q32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1" spans="17:17" ht="17.100000000000001" customHeight="1" x14ac:dyDescent="0.25">
      <c r="Q32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2" spans="17:17" ht="17.100000000000001" customHeight="1" x14ac:dyDescent="0.25">
      <c r="Q32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3" spans="17:17" ht="17.100000000000001" customHeight="1" x14ac:dyDescent="0.25">
      <c r="Q32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4" spans="17:17" ht="17.100000000000001" customHeight="1" x14ac:dyDescent="0.25">
      <c r="Q32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5" spans="17:17" ht="17.100000000000001" customHeight="1" x14ac:dyDescent="0.25">
      <c r="Q32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6" spans="17:17" ht="17.100000000000001" customHeight="1" x14ac:dyDescent="0.25">
      <c r="Q32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7" spans="17:17" ht="17.100000000000001" customHeight="1" x14ac:dyDescent="0.25">
      <c r="Q32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8" spans="17:17" ht="17.100000000000001" customHeight="1" x14ac:dyDescent="0.25">
      <c r="Q32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9" spans="17:17" ht="17.100000000000001" customHeight="1" x14ac:dyDescent="0.25">
      <c r="Q32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0" spans="17:17" ht="17.100000000000001" customHeight="1" x14ac:dyDescent="0.25">
      <c r="Q32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1" spans="17:17" ht="17.100000000000001" customHeight="1" x14ac:dyDescent="0.25">
      <c r="Q32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2" spans="17:17" ht="17.100000000000001" customHeight="1" x14ac:dyDescent="0.25">
      <c r="Q32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3" spans="17:17" ht="17.100000000000001" customHeight="1" x14ac:dyDescent="0.25">
      <c r="Q32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4" spans="17:17" ht="17.100000000000001" customHeight="1" x14ac:dyDescent="0.25">
      <c r="Q32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5" spans="17:17" ht="17.100000000000001" customHeight="1" x14ac:dyDescent="0.25">
      <c r="Q32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6" spans="17:17" ht="17.100000000000001" customHeight="1" x14ac:dyDescent="0.25">
      <c r="Q32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7" spans="17:17" ht="17.100000000000001" customHeight="1" x14ac:dyDescent="0.25">
      <c r="Q32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8" spans="17:17" ht="17.100000000000001" customHeight="1" x14ac:dyDescent="0.25">
      <c r="Q32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9" spans="17:17" ht="17.100000000000001" customHeight="1" x14ac:dyDescent="0.25">
      <c r="Q32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0" spans="17:17" ht="17.100000000000001" customHeight="1" x14ac:dyDescent="0.25">
      <c r="Q32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1" spans="17:17" ht="17.100000000000001" customHeight="1" x14ac:dyDescent="0.25">
      <c r="Q32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2" spans="17:17" ht="17.100000000000001" customHeight="1" x14ac:dyDescent="0.25">
      <c r="Q32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3" spans="17:17" ht="17.100000000000001" customHeight="1" x14ac:dyDescent="0.25">
      <c r="Q32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4" spans="17:17" ht="17.100000000000001" customHeight="1" x14ac:dyDescent="0.25">
      <c r="Q32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5" spans="17:17" ht="17.100000000000001" customHeight="1" x14ac:dyDescent="0.25">
      <c r="Q32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6" spans="17:17" ht="17.100000000000001" customHeight="1" x14ac:dyDescent="0.25">
      <c r="Q32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7" spans="17:17" ht="17.100000000000001" customHeight="1" x14ac:dyDescent="0.25">
      <c r="Q32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8" spans="17:17" ht="17.100000000000001" customHeight="1" x14ac:dyDescent="0.25">
      <c r="Q32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9" spans="17:17" ht="17.100000000000001" customHeight="1" x14ac:dyDescent="0.25">
      <c r="Q32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0" spans="17:17" ht="17.100000000000001" customHeight="1" x14ac:dyDescent="0.25">
      <c r="Q32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1" spans="17:17" ht="17.100000000000001" customHeight="1" x14ac:dyDescent="0.25">
      <c r="Q32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2" spans="17:17" ht="17.100000000000001" customHeight="1" x14ac:dyDescent="0.25">
      <c r="Q32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3" spans="17:17" ht="17.100000000000001" customHeight="1" x14ac:dyDescent="0.25">
      <c r="Q32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4" spans="17:17" ht="17.100000000000001" customHeight="1" x14ac:dyDescent="0.25">
      <c r="Q32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5" spans="17:17" ht="17.100000000000001" customHeight="1" x14ac:dyDescent="0.25">
      <c r="Q32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6" spans="17:17" ht="17.100000000000001" customHeight="1" x14ac:dyDescent="0.25">
      <c r="Q32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7" spans="17:17" ht="17.100000000000001" customHeight="1" x14ac:dyDescent="0.25">
      <c r="Q32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8" spans="17:17" ht="17.100000000000001" customHeight="1" x14ac:dyDescent="0.25">
      <c r="Q32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9" spans="17:17" ht="17.100000000000001" customHeight="1" x14ac:dyDescent="0.25">
      <c r="Q32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0" spans="17:17" ht="17.100000000000001" customHeight="1" x14ac:dyDescent="0.25">
      <c r="Q32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1" spans="17:17" ht="17.100000000000001" customHeight="1" x14ac:dyDescent="0.25">
      <c r="Q32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2" spans="17:17" ht="17.100000000000001" customHeight="1" x14ac:dyDescent="0.25">
      <c r="Q32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3" spans="17:17" ht="17.100000000000001" customHeight="1" x14ac:dyDescent="0.25">
      <c r="Q32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4" spans="17:17" ht="17.100000000000001" customHeight="1" x14ac:dyDescent="0.25">
      <c r="Q32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5" spans="17:17" ht="17.100000000000001" customHeight="1" x14ac:dyDescent="0.25">
      <c r="Q32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6" spans="17:17" ht="17.100000000000001" customHeight="1" x14ac:dyDescent="0.25">
      <c r="Q32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7" spans="17:17" ht="17.100000000000001" customHeight="1" x14ac:dyDescent="0.25">
      <c r="Q32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8" spans="17:17" ht="17.100000000000001" customHeight="1" x14ac:dyDescent="0.25">
      <c r="Q32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9" spans="17:17" ht="17.100000000000001" customHeight="1" x14ac:dyDescent="0.25">
      <c r="Q32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0" spans="17:17" ht="17.100000000000001" customHeight="1" x14ac:dyDescent="0.25">
      <c r="Q32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1" spans="17:17" ht="17.100000000000001" customHeight="1" x14ac:dyDescent="0.25">
      <c r="Q32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2" spans="17:17" ht="17.100000000000001" customHeight="1" x14ac:dyDescent="0.25">
      <c r="Q32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3" spans="17:17" ht="17.100000000000001" customHeight="1" x14ac:dyDescent="0.25">
      <c r="Q32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4" spans="17:17" ht="17.100000000000001" customHeight="1" x14ac:dyDescent="0.25">
      <c r="Q32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5" spans="17:17" ht="17.100000000000001" customHeight="1" x14ac:dyDescent="0.25">
      <c r="Q32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6" spans="17:17" ht="17.100000000000001" customHeight="1" x14ac:dyDescent="0.25">
      <c r="Q32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7" spans="17:17" ht="17.100000000000001" customHeight="1" x14ac:dyDescent="0.25">
      <c r="Q32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8" spans="17:17" ht="17.100000000000001" customHeight="1" x14ac:dyDescent="0.25">
      <c r="Q32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9" spans="17:17" ht="17.100000000000001" customHeight="1" x14ac:dyDescent="0.25">
      <c r="Q32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0" spans="17:17" ht="17.100000000000001" customHeight="1" x14ac:dyDescent="0.25">
      <c r="Q33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1" spans="17:17" ht="17.100000000000001" customHeight="1" x14ac:dyDescent="0.25">
      <c r="Q33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2" spans="17:17" ht="17.100000000000001" customHeight="1" x14ac:dyDescent="0.25">
      <c r="Q33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3" spans="17:17" ht="17.100000000000001" customHeight="1" x14ac:dyDescent="0.25">
      <c r="Q33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4" spans="17:17" ht="17.100000000000001" customHeight="1" x14ac:dyDescent="0.25">
      <c r="Q33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5" spans="17:17" ht="17.100000000000001" customHeight="1" x14ac:dyDescent="0.25">
      <c r="Q33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6" spans="17:17" ht="17.100000000000001" customHeight="1" x14ac:dyDescent="0.25">
      <c r="Q33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7" spans="17:17" ht="17.100000000000001" customHeight="1" x14ac:dyDescent="0.25">
      <c r="Q33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8" spans="17:17" ht="17.100000000000001" customHeight="1" x14ac:dyDescent="0.25">
      <c r="Q33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9" spans="17:17" ht="17.100000000000001" customHeight="1" x14ac:dyDescent="0.25">
      <c r="Q33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0" spans="17:17" ht="17.100000000000001" customHeight="1" x14ac:dyDescent="0.25">
      <c r="Q33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1" spans="17:17" ht="17.100000000000001" customHeight="1" x14ac:dyDescent="0.25">
      <c r="Q33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2" spans="17:17" ht="17.100000000000001" customHeight="1" x14ac:dyDescent="0.25">
      <c r="Q33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3" spans="17:17" ht="17.100000000000001" customHeight="1" x14ac:dyDescent="0.25">
      <c r="Q33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4" spans="17:17" ht="17.100000000000001" customHeight="1" x14ac:dyDescent="0.25">
      <c r="Q33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5" spans="17:17" ht="17.100000000000001" customHeight="1" x14ac:dyDescent="0.25">
      <c r="Q33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6" spans="17:17" ht="17.100000000000001" customHeight="1" x14ac:dyDescent="0.25">
      <c r="Q33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7" spans="17:17" ht="17.100000000000001" customHeight="1" x14ac:dyDescent="0.25">
      <c r="Q33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8" spans="17:17" ht="17.100000000000001" customHeight="1" x14ac:dyDescent="0.25">
      <c r="Q33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9" spans="17:17" ht="17.100000000000001" customHeight="1" x14ac:dyDescent="0.25">
      <c r="Q33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0" spans="17:17" ht="17.100000000000001" customHeight="1" x14ac:dyDescent="0.25">
      <c r="Q33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1" spans="17:17" ht="17.100000000000001" customHeight="1" x14ac:dyDescent="0.25">
      <c r="Q33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2" spans="17:17" ht="17.100000000000001" customHeight="1" x14ac:dyDescent="0.25">
      <c r="Q33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3" spans="17:17" ht="17.100000000000001" customHeight="1" x14ac:dyDescent="0.25">
      <c r="Q33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4" spans="17:17" ht="17.100000000000001" customHeight="1" x14ac:dyDescent="0.25">
      <c r="Q33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5" spans="17:17" ht="17.100000000000001" customHeight="1" x14ac:dyDescent="0.25">
      <c r="Q33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6" spans="17:17" ht="17.100000000000001" customHeight="1" x14ac:dyDescent="0.25">
      <c r="Q33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7" spans="17:17" ht="17.100000000000001" customHeight="1" x14ac:dyDescent="0.25">
      <c r="Q33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8" spans="17:17" ht="17.100000000000001" customHeight="1" x14ac:dyDescent="0.25">
      <c r="Q33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9" spans="17:17" ht="17.100000000000001" customHeight="1" x14ac:dyDescent="0.25">
      <c r="Q33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0" spans="17:17" ht="17.100000000000001" customHeight="1" x14ac:dyDescent="0.25">
      <c r="Q33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1" spans="17:17" ht="17.100000000000001" customHeight="1" x14ac:dyDescent="0.25">
      <c r="Q33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2" spans="17:17" ht="17.100000000000001" customHeight="1" x14ac:dyDescent="0.25">
      <c r="Q33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3" spans="17:17" ht="17.100000000000001" customHeight="1" x14ac:dyDescent="0.25">
      <c r="Q33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4" spans="17:17" ht="17.100000000000001" customHeight="1" x14ac:dyDescent="0.25">
      <c r="Q33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5" spans="17:17" ht="17.100000000000001" customHeight="1" x14ac:dyDescent="0.25">
      <c r="Q33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6" spans="17:17" ht="17.100000000000001" customHeight="1" x14ac:dyDescent="0.25">
      <c r="Q33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7" spans="17:17" ht="17.100000000000001" customHeight="1" x14ac:dyDescent="0.25">
      <c r="Q33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8" spans="17:17" ht="17.100000000000001" customHeight="1" x14ac:dyDescent="0.25">
      <c r="Q33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9" spans="17:17" ht="17.100000000000001" customHeight="1" x14ac:dyDescent="0.25">
      <c r="Q33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0" spans="17:17" ht="17.100000000000001" customHeight="1" x14ac:dyDescent="0.25">
      <c r="Q33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1" spans="17:17" ht="17.100000000000001" customHeight="1" x14ac:dyDescent="0.25">
      <c r="Q33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2" spans="17:17" ht="17.100000000000001" customHeight="1" x14ac:dyDescent="0.25">
      <c r="Q33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3" spans="17:17" ht="17.100000000000001" customHeight="1" x14ac:dyDescent="0.25">
      <c r="Q33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4" spans="17:17" ht="17.100000000000001" customHeight="1" x14ac:dyDescent="0.25">
      <c r="Q33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5" spans="17:17" ht="17.100000000000001" customHeight="1" x14ac:dyDescent="0.25">
      <c r="Q33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6" spans="17:17" ht="17.100000000000001" customHeight="1" x14ac:dyDescent="0.25">
      <c r="Q33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7" spans="17:17" ht="17.100000000000001" customHeight="1" x14ac:dyDescent="0.25">
      <c r="Q33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8" spans="17:17" ht="17.100000000000001" customHeight="1" x14ac:dyDescent="0.25">
      <c r="Q33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9" spans="17:17" ht="17.100000000000001" customHeight="1" x14ac:dyDescent="0.25">
      <c r="Q33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0" spans="17:17" ht="17.100000000000001" customHeight="1" x14ac:dyDescent="0.25">
      <c r="Q33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1" spans="17:17" ht="17.100000000000001" customHeight="1" x14ac:dyDescent="0.25">
      <c r="Q33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2" spans="17:17" ht="17.100000000000001" customHeight="1" x14ac:dyDescent="0.25">
      <c r="Q33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3" spans="17:17" ht="17.100000000000001" customHeight="1" x14ac:dyDescent="0.25">
      <c r="Q33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4" spans="17:17" ht="17.100000000000001" customHeight="1" x14ac:dyDescent="0.25">
      <c r="Q33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5" spans="17:17" ht="17.100000000000001" customHeight="1" x14ac:dyDescent="0.25">
      <c r="Q33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6" spans="17:17" ht="17.100000000000001" customHeight="1" x14ac:dyDescent="0.25">
      <c r="Q33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7" spans="17:17" ht="17.100000000000001" customHeight="1" x14ac:dyDescent="0.25">
      <c r="Q33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8" spans="17:17" ht="17.100000000000001" customHeight="1" x14ac:dyDescent="0.25">
      <c r="Q33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9" spans="17:17" ht="17.100000000000001" customHeight="1" x14ac:dyDescent="0.25">
      <c r="Q33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0" spans="17:17" ht="17.100000000000001" customHeight="1" x14ac:dyDescent="0.25">
      <c r="Q33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1" spans="17:17" ht="17.100000000000001" customHeight="1" x14ac:dyDescent="0.25">
      <c r="Q33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2" spans="17:17" ht="17.100000000000001" customHeight="1" x14ac:dyDescent="0.25">
      <c r="Q33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3" spans="17:17" ht="17.100000000000001" customHeight="1" x14ac:dyDescent="0.25">
      <c r="Q33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4" spans="17:17" ht="17.100000000000001" customHeight="1" x14ac:dyDescent="0.25">
      <c r="Q33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5" spans="17:17" ht="17.100000000000001" customHeight="1" x14ac:dyDescent="0.25">
      <c r="Q33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6" spans="17:17" ht="17.100000000000001" customHeight="1" x14ac:dyDescent="0.25">
      <c r="Q33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7" spans="17:17" ht="17.100000000000001" customHeight="1" x14ac:dyDescent="0.25">
      <c r="Q33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8" spans="17:17" ht="17.100000000000001" customHeight="1" x14ac:dyDescent="0.25">
      <c r="Q33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9" spans="17:17" ht="17.100000000000001" customHeight="1" x14ac:dyDescent="0.25">
      <c r="Q33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0" spans="17:17" ht="17.100000000000001" customHeight="1" x14ac:dyDescent="0.25">
      <c r="Q33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1" spans="17:17" ht="17.100000000000001" customHeight="1" x14ac:dyDescent="0.25">
      <c r="Q33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2" spans="17:17" ht="17.100000000000001" customHeight="1" x14ac:dyDescent="0.25">
      <c r="Q33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3" spans="17:17" ht="17.100000000000001" customHeight="1" x14ac:dyDescent="0.25">
      <c r="Q33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4" spans="17:17" ht="17.100000000000001" customHeight="1" x14ac:dyDescent="0.25">
      <c r="Q33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5" spans="17:17" ht="17.100000000000001" customHeight="1" x14ac:dyDescent="0.25">
      <c r="Q33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6" spans="17:17" ht="17.100000000000001" customHeight="1" x14ac:dyDescent="0.25">
      <c r="Q33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7" spans="17:17" ht="17.100000000000001" customHeight="1" x14ac:dyDescent="0.25">
      <c r="Q33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8" spans="17:17" ht="17.100000000000001" customHeight="1" x14ac:dyDescent="0.25">
      <c r="Q33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9" spans="17:17" ht="17.100000000000001" customHeight="1" x14ac:dyDescent="0.25">
      <c r="Q33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0" spans="17:17" ht="17.100000000000001" customHeight="1" x14ac:dyDescent="0.25">
      <c r="Q33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1" spans="17:17" ht="17.100000000000001" customHeight="1" x14ac:dyDescent="0.25">
      <c r="Q33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2" spans="17:17" ht="17.100000000000001" customHeight="1" x14ac:dyDescent="0.25">
      <c r="Q33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3" spans="17:17" ht="17.100000000000001" customHeight="1" x14ac:dyDescent="0.25">
      <c r="Q33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4" spans="17:17" ht="17.100000000000001" customHeight="1" x14ac:dyDescent="0.25">
      <c r="Q33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5" spans="17:17" ht="17.100000000000001" customHeight="1" x14ac:dyDescent="0.25">
      <c r="Q33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6" spans="17:17" ht="17.100000000000001" customHeight="1" x14ac:dyDescent="0.25">
      <c r="Q33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7" spans="17:17" ht="17.100000000000001" customHeight="1" x14ac:dyDescent="0.25">
      <c r="Q33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8" spans="17:17" ht="17.100000000000001" customHeight="1" x14ac:dyDescent="0.25">
      <c r="Q33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9" spans="17:17" ht="17.100000000000001" customHeight="1" x14ac:dyDescent="0.25">
      <c r="Q33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0" spans="17:17" ht="17.100000000000001" customHeight="1" x14ac:dyDescent="0.25">
      <c r="Q33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1" spans="17:17" ht="17.100000000000001" customHeight="1" x14ac:dyDescent="0.25">
      <c r="Q33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2" spans="17:17" ht="17.100000000000001" customHeight="1" x14ac:dyDescent="0.25">
      <c r="Q33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3" spans="17:17" ht="17.100000000000001" customHeight="1" x14ac:dyDescent="0.25">
      <c r="Q33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4" spans="17:17" ht="17.100000000000001" customHeight="1" x14ac:dyDescent="0.25">
      <c r="Q33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5" spans="17:17" ht="17.100000000000001" customHeight="1" x14ac:dyDescent="0.25">
      <c r="Q33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6" spans="17:17" ht="17.100000000000001" customHeight="1" x14ac:dyDescent="0.25">
      <c r="Q33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7" spans="17:17" ht="17.100000000000001" customHeight="1" x14ac:dyDescent="0.25">
      <c r="Q33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8" spans="17:17" ht="17.100000000000001" customHeight="1" x14ac:dyDescent="0.25">
      <c r="Q33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9" spans="17:17" ht="17.100000000000001" customHeight="1" x14ac:dyDescent="0.25">
      <c r="Q33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0" spans="17:17" ht="17.100000000000001" customHeight="1" x14ac:dyDescent="0.25">
      <c r="Q34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1" spans="17:17" ht="17.100000000000001" customHeight="1" x14ac:dyDescent="0.25">
      <c r="Q34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2" spans="17:17" ht="17.100000000000001" customHeight="1" x14ac:dyDescent="0.25">
      <c r="Q34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3" spans="17:17" ht="17.100000000000001" customHeight="1" x14ac:dyDescent="0.25">
      <c r="Q34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4" spans="17:17" ht="17.100000000000001" customHeight="1" x14ac:dyDescent="0.25">
      <c r="Q34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5" spans="17:17" ht="17.100000000000001" customHeight="1" x14ac:dyDescent="0.25">
      <c r="Q34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6" spans="17:17" ht="17.100000000000001" customHeight="1" x14ac:dyDescent="0.25">
      <c r="Q34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7" spans="17:17" ht="17.100000000000001" customHeight="1" x14ac:dyDescent="0.25">
      <c r="Q34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8" spans="17:17" ht="17.100000000000001" customHeight="1" x14ac:dyDescent="0.25">
      <c r="Q34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9" spans="17:17" ht="17.100000000000001" customHeight="1" x14ac:dyDescent="0.25">
      <c r="Q34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0" spans="17:17" ht="17.100000000000001" customHeight="1" x14ac:dyDescent="0.25">
      <c r="Q34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1" spans="17:17" ht="17.100000000000001" customHeight="1" x14ac:dyDescent="0.25">
      <c r="Q34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2" spans="17:17" ht="17.100000000000001" customHeight="1" x14ac:dyDescent="0.25">
      <c r="Q34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3" spans="17:17" ht="17.100000000000001" customHeight="1" x14ac:dyDescent="0.25">
      <c r="Q34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4" spans="17:17" ht="17.100000000000001" customHeight="1" x14ac:dyDescent="0.25">
      <c r="Q34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5" spans="17:17" ht="17.100000000000001" customHeight="1" x14ac:dyDescent="0.25">
      <c r="Q34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6" spans="17:17" ht="17.100000000000001" customHeight="1" x14ac:dyDescent="0.25">
      <c r="Q34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7" spans="17:17" ht="17.100000000000001" customHeight="1" x14ac:dyDescent="0.25">
      <c r="Q34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8" spans="17:17" ht="17.100000000000001" customHeight="1" x14ac:dyDescent="0.25">
      <c r="Q34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9" spans="17:17" ht="17.100000000000001" customHeight="1" x14ac:dyDescent="0.25">
      <c r="Q34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0" spans="17:17" ht="17.100000000000001" customHeight="1" x14ac:dyDescent="0.25">
      <c r="Q34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1" spans="17:17" ht="17.100000000000001" customHeight="1" x14ac:dyDescent="0.25">
      <c r="Q34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2" spans="17:17" ht="17.100000000000001" customHeight="1" x14ac:dyDescent="0.25">
      <c r="Q34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3" spans="17:17" ht="17.100000000000001" customHeight="1" x14ac:dyDescent="0.25">
      <c r="Q34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4" spans="17:17" ht="17.100000000000001" customHeight="1" x14ac:dyDescent="0.25">
      <c r="Q34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5" spans="17:17" ht="17.100000000000001" customHeight="1" x14ac:dyDescent="0.25">
      <c r="Q34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6" spans="17:17" ht="17.100000000000001" customHeight="1" x14ac:dyDescent="0.25">
      <c r="Q34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7" spans="17:17" ht="17.100000000000001" customHeight="1" x14ac:dyDescent="0.25">
      <c r="Q34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8" spans="17:17" ht="17.100000000000001" customHeight="1" x14ac:dyDescent="0.25">
      <c r="Q34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9" spans="17:17" ht="17.100000000000001" customHeight="1" x14ac:dyDescent="0.25">
      <c r="Q34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0" spans="17:17" ht="17.100000000000001" customHeight="1" x14ac:dyDescent="0.25">
      <c r="Q34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1" spans="17:17" ht="17.100000000000001" customHeight="1" x14ac:dyDescent="0.25">
      <c r="Q34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2" spans="17:17" ht="17.100000000000001" customHeight="1" x14ac:dyDescent="0.25">
      <c r="Q34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3" spans="17:17" ht="17.100000000000001" customHeight="1" x14ac:dyDescent="0.25">
      <c r="Q34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4" spans="17:17" ht="17.100000000000001" customHeight="1" x14ac:dyDescent="0.25">
      <c r="Q34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5" spans="17:17" ht="17.100000000000001" customHeight="1" x14ac:dyDescent="0.25">
      <c r="Q34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6" spans="17:17" ht="17.100000000000001" customHeight="1" x14ac:dyDescent="0.25">
      <c r="Q34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7" spans="17:17" ht="17.100000000000001" customHeight="1" x14ac:dyDescent="0.25">
      <c r="Q34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8" spans="17:17" ht="17.100000000000001" customHeight="1" x14ac:dyDescent="0.25">
      <c r="Q34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9" spans="17:17" ht="17.100000000000001" customHeight="1" x14ac:dyDescent="0.25">
      <c r="Q34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0" spans="17:17" ht="17.100000000000001" customHeight="1" x14ac:dyDescent="0.25">
      <c r="Q34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1" spans="17:17" ht="17.100000000000001" customHeight="1" x14ac:dyDescent="0.25">
      <c r="Q34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2" spans="17:17" ht="17.100000000000001" customHeight="1" x14ac:dyDescent="0.25">
      <c r="Q34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3" spans="17:17" ht="17.100000000000001" customHeight="1" x14ac:dyDescent="0.25">
      <c r="Q34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4" spans="17:17" ht="17.100000000000001" customHeight="1" x14ac:dyDescent="0.25">
      <c r="Q34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5" spans="17:17" ht="17.100000000000001" customHeight="1" x14ac:dyDescent="0.25">
      <c r="Q34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6" spans="17:17" ht="17.100000000000001" customHeight="1" x14ac:dyDescent="0.25">
      <c r="Q34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7" spans="17:17" ht="17.100000000000001" customHeight="1" x14ac:dyDescent="0.25">
      <c r="Q34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8" spans="17:17" ht="17.100000000000001" customHeight="1" x14ac:dyDescent="0.25">
      <c r="Q34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9" spans="17:17" ht="17.100000000000001" customHeight="1" x14ac:dyDescent="0.25">
      <c r="Q34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0" spans="17:17" ht="17.100000000000001" customHeight="1" x14ac:dyDescent="0.25">
      <c r="Q34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1" spans="17:17" ht="17.100000000000001" customHeight="1" x14ac:dyDescent="0.25">
      <c r="Q34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2" spans="17:17" ht="17.100000000000001" customHeight="1" x14ac:dyDescent="0.25">
      <c r="Q34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3" spans="17:17" ht="17.100000000000001" customHeight="1" x14ac:dyDescent="0.25">
      <c r="Q34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4" spans="17:17" ht="17.100000000000001" customHeight="1" x14ac:dyDescent="0.25">
      <c r="Q34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5" spans="17:17" ht="17.100000000000001" customHeight="1" x14ac:dyDescent="0.25">
      <c r="Q34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6" spans="17:17" ht="17.100000000000001" customHeight="1" x14ac:dyDescent="0.25">
      <c r="Q34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7" spans="17:17" ht="17.100000000000001" customHeight="1" x14ac:dyDescent="0.25">
      <c r="Q34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8" spans="17:17" ht="17.100000000000001" customHeight="1" x14ac:dyDescent="0.25">
      <c r="Q34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9" spans="17:17" ht="17.100000000000001" customHeight="1" x14ac:dyDescent="0.25">
      <c r="Q34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0" spans="17:17" ht="17.100000000000001" customHeight="1" x14ac:dyDescent="0.25">
      <c r="Q34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1" spans="17:17" ht="17.100000000000001" customHeight="1" x14ac:dyDescent="0.25">
      <c r="Q34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2" spans="17:17" ht="17.100000000000001" customHeight="1" x14ac:dyDescent="0.25">
      <c r="Q34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3" spans="17:17" ht="17.100000000000001" customHeight="1" x14ac:dyDescent="0.25">
      <c r="Q34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4" spans="17:17" ht="17.100000000000001" customHeight="1" x14ac:dyDescent="0.25">
      <c r="Q34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5" spans="17:17" ht="17.100000000000001" customHeight="1" x14ac:dyDescent="0.25">
      <c r="Q34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6" spans="17:17" ht="17.100000000000001" customHeight="1" x14ac:dyDescent="0.25">
      <c r="Q34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7" spans="17:17" ht="17.100000000000001" customHeight="1" x14ac:dyDescent="0.25">
      <c r="Q34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8" spans="17:17" ht="17.100000000000001" customHeight="1" x14ac:dyDescent="0.25">
      <c r="Q34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9" spans="17:17" ht="17.100000000000001" customHeight="1" x14ac:dyDescent="0.25">
      <c r="Q34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0" spans="17:17" ht="17.100000000000001" customHeight="1" x14ac:dyDescent="0.25">
      <c r="Q34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1" spans="17:17" ht="17.100000000000001" customHeight="1" x14ac:dyDescent="0.25">
      <c r="Q34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2" spans="17:17" ht="17.100000000000001" customHeight="1" x14ac:dyDescent="0.25">
      <c r="Q34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3" spans="17:17" ht="17.100000000000001" customHeight="1" x14ac:dyDescent="0.25">
      <c r="Q34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4" spans="17:17" ht="17.100000000000001" customHeight="1" x14ac:dyDescent="0.25">
      <c r="Q34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5" spans="17:17" ht="17.100000000000001" customHeight="1" x14ac:dyDescent="0.25">
      <c r="Q34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6" spans="17:17" ht="17.100000000000001" customHeight="1" x14ac:dyDescent="0.25">
      <c r="Q34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7" spans="17:17" ht="17.100000000000001" customHeight="1" x14ac:dyDescent="0.25">
      <c r="Q34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8" spans="17:17" ht="17.100000000000001" customHeight="1" x14ac:dyDescent="0.25">
      <c r="Q34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9" spans="17:17" ht="17.100000000000001" customHeight="1" x14ac:dyDescent="0.25">
      <c r="Q34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0" spans="17:17" ht="17.100000000000001" customHeight="1" x14ac:dyDescent="0.25">
      <c r="Q34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1" spans="17:17" ht="17.100000000000001" customHeight="1" x14ac:dyDescent="0.25">
      <c r="Q34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2" spans="17:17" ht="17.100000000000001" customHeight="1" x14ac:dyDescent="0.25">
      <c r="Q34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3" spans="17:17" ht="17.100000000000001" customHeight="1" x14ac:dyDescent="0.25">
      <c r="Q34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4" spans="17:17" ht="17.100000000000001" customHeight="1" x14ac:dyDescent="0.25">
      <c r="Q34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5" spans="17:17" ht="17.100000000000001" customHeight="1" x14ac:dyDescent="0.25">
      <c r="Q34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6" spans="17:17" ht="17.100000000000001" customHeight="1" x14ac:dyDescent="0.25">
      <c r="Q34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7" spans="17:17" ht="17.100000000000001" customHeight="1" x14ac:dyDescent="0.25">
      <c r="Q34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8" spans="17:17" ht="17.100000000000001" customHeight="1" x14ac:dyDescent="0.25">
      <c r="Q34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9" spans="17:17" ht="17.100000000000001" customHeight="1" x14ac:dyDescent="0.25">
      <c r="Q34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0" spans="17:17" ht="17.100000000000001" customHeight="1" x14ac:dyDescent="0.25">
      <c r="Q34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1" spans="17:17" ht="17.100000000000001" customHeight="1" x14ac:dyDescent="0.25">
      <c r="Q34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2" spans="17:17" ht="17.100000000000001" customHeight="1" x14ac:dyDescent="0.25">
      <c r="Q34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3" spans="17:17" ht="17.100000000000001" customHeight="1" x14ac:dyDescent="0.25">
      <c r="Q34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4" spans="17:17" ht="17.100000000000001" customHeight="1" x14ac:dyDescent="0.25">
      <c r="Q34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5" spans="17:17" ht="17.100000000000001" customHeight="1" x14ac:dyDescent="0.25">
      <c r="Q34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6" spans="17:17" ht="17.100000000000001" customHeight="1" x14ac:dyDescent="0.25">
      <c r="Q34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7" spans="17:17" ht="17.100000000000001" customHeight="1" x14ac:dyDescent="0.25">
      <c r="Q34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8" spans="17:17" ht="17.100000000000001" customHeight="1" x14ac:dyDescent="0.25">
      <c r="Q34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9" spans="17:17" ht="17.100000000000001" customHeight="1" x14ac:dyDescent="0.25">
      <c r="Q34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0" spans="17:17" ht="17.100000000000001" customHeight="1" x14ac:dyDescent="0.25">
      <c r="Q35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1" spans="17:17" ht="17.100000000000001" customHeight="1" x14ac:dyDescent="0.25">
      <c r="Q35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2" spans="17:17" ht="17.100000000000001" customHeight="1" x14ac:dyDescent="0.25">
      <c r="Q35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3" spans="17:17" ht="17.100000000000001" customHeight="1" x14ac:dyDescent="0.25">
      <c r="Q35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4" spans="17:17" ht="17.100000000000001" customHeight="1" x14ac:dyDescent="0.25">
      <c r="Q35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5" spans="17:17" ht="17.100000000000001" customHeight="1" x14ac:dyDescent="0.25">
      <c r="Q35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6" spans="17:17" ht="17.100000000000001" customHeight="1" x14ac:dyDescent="0.25">
      <c r="Q35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7" spans="17:17" ht="17.100000000000001" customHeight="1" x14ac:dyDescent="0.25">
      <c r="Q35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8" spans="17:17" ht="17.100000000000001" customHeight="1" x14ac:dyDescent="0.25">
      <c r="Q35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9" spans="17:17" ht="17.100000000000001" customHeight="1" x14ac:dyDescent="0.25">
      <c r="Q35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0" spans="17:17" ht="17.100000000000001" customHeight="1" x14ac:dyDescent="0.25">
      <c r="Q35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1" spans="17:17" ht="17.100000000000001" customHeight="1" x14ac:dyDescent="0.25">
      <c r="Q35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2" spans="17:17" ht="17.100000000000001" customHeight="1" x14ac:dyDescent="0.25">
      <c r="Q35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3" spans="17:17" ht="17.100000000000001" customHeight="1" x14ac:dyDescent="0.25">
      <c r="Q35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4" spans="17:17" ht="17.100000000000001" customHeight="1" x14ac:dyDescent="0.25">
      <c r="Q35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5" spans="17:17" ht="17.100000000000001" customHeight="1" x14ac:dyDescent="0.25">
      <c r="Q35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6" spans="17:17" ht="17.100000000000001" customHeight="1" x14ac:dyDescent="0.25">
      <c r="Q35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7" spans="17:17" ht="17.100000000000001" customHeight="1" x14ac:dyDescent="0.25">
      <c r="Q35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8" spans="17:17" ht="17.100000000000001" customHeight="1" x14ac:dyDescent="0.25">
      <c r="Q35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9" spans="17:17" ht="17.100000000000001" customHeight="1" x14ac:dyDescent="0.25">
      <c r="Q35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0" spans="17:17" ht="17.100000000000001" customHeight="1" x14ac:dyDescent="0.25">
      <c r="Q35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1" spans="17:17" ht="17.100000000000001" customHeight="1" x14ac:dyDescent="0.25">
      <c r="Q35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2" spans="17:17" ht="17.100000000000001" customHeight="1" x14ac:dyDescent="0.25">
      <c r="Q35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3" spans="17:17" ht="17.100000000000001" customHeight="1" x14ac:dyDescent="0.25">
      <c r="Q35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4" spans="17:17" ht="17.100000000000001" customHeight="1" x14ac:dyDescent="0.25">
      <c r="Q35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5" spans="17:17" ht="17.100000000000001" customHeight="1" x14ac:dyDescent="0.25">
      <c r="Q35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6" spans="17:17" ht="17.100000000000001" customHeight="1" x14ac:dyDescent="0.25">
      <c r="Q35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7" spans="17:17" ht="17.100000000000001" customHeight="1" x14ac:dyDescent="0.25">
      <c r="Q35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8" spans="17:17" ht="17.100000000000001" customHeight="1" x14ac:dyDescent="0.25">
      <c r="Q35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9" spans="17:17" ht="17.100000000000001" customHeight="1" x14ac:dyDescent="0.25">
      <c r="Q35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0" spans="17:17" ht="17.100000000000001" customHeight="1" x14ac:dyDescent="0.25">
      <c r="Q35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1" spans="17:17" ht="17.100000000000001" customHeight="1" x14ac:dyDescent="0.25">
      <c r="Q35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2" spans="17:17" ht="17.100000000000001" customHeight="1" x14ac:dyDescent="0.25">
      <c r="Q35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3" spans="17:17" ht="17.100000000000001" customHeight="1" x14ac:dyDescent="0.25">
      <c r="Q35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4" spans="17:17" ht="17.100000000000001" customHeight="1" x14ac:dyDescent="0.25">
      <c r="Q35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5" spans="17:17" ht="17.100000000000001" customHeight="1" x14ac:dyDescent="0.25">
      <c r="Q35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6" spans="17:17" ht="17.100000000000001" customHeight="1" x14ac:dyDescent="0.25">
      <c r="Q35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7" spans="17:17" ht="17.100000000000001" customHeight="1" x14ac:dyDescent="0.25">
      <c r="Q35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8" spans="17:17" ht="17.100000000000001" customHeight="1" x14ac:dyDescent="0.25">
      <c r="Q35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9" spans="17:17" ht="17.100000000000001" customHeight="1" x14ac:dyDescent="0.25">
      <c r="Q35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0" spans="17:17" ht="17.100000000000001" customHeight="1" x14ac:dyDescent="0.25">
      <c r="Q35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1" spans="17:17" ht="17.100000000000001" customHeight="1" x14ac:dyDescent="0.25">
      <c r="Q35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2" spans="17:17" ht="17.100000000000001" customHeight="1" x14ac:dyDescent="0.25">
      <c r="Q35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3" spans="17:17" ht="17.100000000000001" customHeight="1" x14ac:dyDescent="0.25">
      <c r="Q35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4" spans="17:17" ht="17.100000000000001" customHeight="1" x14ac:dyDescent="0.25">
      <c r="Q35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5" spans="17:17" ht="17.100000000000001" customHeight="1" x14ac:dyDescent="0.25">
      <c r="Q35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6" spans="17:17" ht="17.100000000000001" customHeight="1" x14ac:dyDescent="0.25">
      <c r="Q35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7" spans="17:17" ht="17.100000000000001" customHeight="1" x14ac:dyDescent="0.25">
      <c r="Q35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8" spans="17:17" ht="17.100000000000001" customHeight="1" x14ac:dyDescent="0.25">
      <c r="Q35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9" spans="17:17" ht="17.100000000000001" customHeight="1" x14ac:dyDescent="0.25">
      <c r="Q35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0" spans="17:17" ht="17.100000000000001" customHeight="1" x14ac:dyDescent="0.25">
      <c r="Q35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1" spans="17:17" ht="17.100000000000001" customHeight="1" x14ac:dyDescent="0.25">
      <c r="Q35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2" spans="17:17" ht="17.100000000000001" customHeight="1" x14ac:dyDescent="0.25">
      <c r="Q35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3" spans="17:17" ht="17.100000000000001" customHeight="1" x14ac:dyDescent="0.25">
      <c r="Q35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4" spans="17:17" ht="17.100000000000001" customHeight="1" x14ac:dyDescent="0.25">
      <c r="Q35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5" spans="17:17" ht="17.100000000000001" customHeight="1" x14ac:dyDescent="0.25">
      <c r="Q35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6" spans="17:17" ht="17.100000000000001" customHeight="1" x14ac:dyDescent="0.25">
      <c r="Q35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7" spans="17:17" ht="17.100000000000001" customHeight="1" x14ac:dyDescent="0.25">
      <c r="Q35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8" spans="17:17" ht="17.100000000000001" customHeight="1" x14ac:dyDescent="0.25">
      <c r="Q35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9" spans="17:17" ht="17.100000000000001" customHeight="1" x14ac:dyDescent="0.25">
      <c r="Q35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0" spans="17:17" ht="17.100000000000001" customHeight="1" x14ac:dyDescent="0.25">
      <c r="Q35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1" spans="17:17" ht="17.100000000000001" customHeight="1" x14ac:dyDescent="0.25">
      <c r="Q35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2" spans="17:17" ht="17.100000000000001" customHeight="1" x14ac:dyDescent="0.25">
      <c r="Q35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3" spans="17:17" ht="17.100000000000001" customHeight="1" x14ac:dyDescent="0.25">
      <c r="Q35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4" spans="17:17" ht="17.100000000000001" customHeight="1" x14ac:dyDescent="0.25">
      <c r="Q35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5" spans="17:17" ht="17.100000000000001" customHeight="1" x14ac:dyDescent="0.25">
      <c r="Q35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6" spans="17:17" ht="17.100000000000001" customHeight="1" x14ac:dyDescent="0.25">
      <c r="Q35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7" spans="17:17" ht="17.100000000000001" customHeight="1" x14ac:dyDescent="0.25">
      <c r="Q35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8" spans="17:17" ht="17.100000000000001" customHeight="1" x14ac:dyDescent="0.25">
      <c r="Q35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9" spans="17:17" ht="17.100000000000001" customHeight="1" x14ac:dyDescent="0.25">
      <c r="Q35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0" spans="17:17" ht="17.100000000000001" customHeight="1" x14ac:dyDescent="0.25">
      <c r="Q35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1" spans="17:17" ht="17.100000000000001" customHeight="1" x14ac:dyDescent="0.25">
      <c r="Q35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2" spans="17:17" ht="17.100000000000001" customHeight="1" x14ac:dyDescent="0.25">
      <c r="Q35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3" spans="17:17" ht="17.100000000000001" customHeight="1" x14ac:dyDescent="0.25">
      <c r="Q35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4" spans="17:17" ht="17.100000000000001" customHeight="1" x14ac:dyDescent="0.25">
      <c r="Q35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5" spans="17:17" ht="17.100000000000001" customHeight="1" x14ac:dyDescent="0.25">
      <c r="Q35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6" spans="17:17" ht="17.100000000000001" customHeight="1" x14ac:dyDescent="0.25">
      <c r="Q35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7" spans="17:17" ht="17.100000000000001" customHeight="1" x14ac:dyDescent="0.25">
      <c r="Q35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8" spans="17:17" ht="17.100000000000001" customHeight="1" x14ac:dyDescent="0.25">
      <c r="Q35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9" spans="17:17" ht="17.100000000000001" customHeight="1" x14ac:dyDescent="0.25">
      <c r="Q35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0" spans="17:17" ht="17.100000000000001" customHeight="1" x14ac:dyDescent="0.25">
      <c r="Q35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1" spans="17:17" ht="17.100000000000001" customHeight="1" x14ac:dyDescent="0.25">
      <c r="Q35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2" spans="17:17" ht="17.100000000000001" customHeight="1" x14ac:dyDescent="0.25">
      <c r="Q35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3" spans="17:17" ht="17.100000000000001" customHeight="1" x14ac:dyDescent="0.25">
      <c r="Q35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4" spans="17:17" ht="17.100000000000001" customHeight="1" x14ac:dyDescent="0.25">
      <c r="Q35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5" spans="17:17" ht="17.100000000000001" customHeight="1" x14ac:dyDescent="0.25">
      <c r="Q35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6" spans="17:17" ht="17.100000000000001" customHeight="1" x14ac:dyDescent="0.25">
      <c r="Q35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7" spans="17:17" ht="17.100000000000001" customHeight="1" x14ac:dyDescent="0.25">
      <c r="Q35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8" spans="17:17" ht="17.100000000000001" customHeight="1" x14ac:dyDescent="0.25">
      <c r="Q35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9" spans="17:17" ht="17.100000000000001" customHeight="1" x14ac:dyDescent="0.25">
      <c r="Q35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0" spans="17:17" ht="17.100000000000001" customHeight="1" x14ac:dyDescent="0.25">
      <c r="Q35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1" spans="17:17" ht="17.100000000000001" customHeight="1" x14ac:dyDescent="0.25">
      <c r="Q35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2" spans="17:17" ht="17.100000000000001" customHeight="1" x14ac:dyDescent="0.25">
      <c r="Q35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3" spans="17:17" ht="17.100000000000001" customHeight="1" x14ac:dyDescent="0.25">
      <c r="Q35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4" spans="17:17" ht="17.100000000000001" customHeight="1" x14ac:dyDescent="0.25">
      <c r="Q35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5" spans="17:17" ht="17.100000000000001" customHeight="1" x14ac:dyDescent="0.25">
      <c r="Q35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6" spans="17:17" ht="17.100000000000001" customHeight="1" x14ac:dyDescent="0.25">
      <c r="Q35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7" spans="17:17" ht="17.100000000000001" customHeight="1" x14ac:dyDescent="0.25">
      <c r="Q35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8" spans="17:17" ht="17.100000000000001" customHeight="1" x14ac:dyDescent="0.25">
      <c r="Q35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9" spans="17:17" ht="17.100000000000001" customHeight="1" x14ac:dyDescent="0.25">
      <c r="Q35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0" spans="17:17" ht="17.100000000000001" customHeight="1" x14ac:dyDescent="0.25">
      <c r="Q36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1" spans="17:17" ht="17.100000000000001" customHeight="1" x14ac:dyDescent="0.25">
      <c r="Q36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2" spans="17:17" ht="17.100000000000001" customHeight="1" x14ac:dyDescent="0.25">
      <c r="Q36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3" spans="17:17" ht="17.100000000000001" customHeight="1" x14ac:dyDescent="0.25">
      <c r="Q36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4" spans="17:17" ht="17.100000000000001" customHeight="1" x14ac:dyDescent="0.25">
      <c r="Q36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5" spans="17:17" ht="17.100000000000001" customHeight="1" x14ac:dyDescent="0.25">
      <c r="Q36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6" spans="17:17" ht="17.100000000000001" customHeight="1" x14ac:dyDescent="0.25">
      <c r="Q36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7" spans="17:17" ht="17.100000000000001" customHeight="1" x14ac:dyDescent="0.25">
      <c r="Q36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8" spans="17:17" ht="17.100000000000001" customHeight="1" x14ac:dyDescent="0.25">
      <c r="Q36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9" spans="17:17" ht="17.100000000000001" customHeight="1" x14ac:dyDescent="0.25">
      <c r="Q36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0" spans="17:17" ht="17.100000000000001" customHeight="1" x14ac:dyDescent="0.25">
      <c r="Q36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1" spans="17:17" ht="17.100000000000001" customHeight="1" x14ac:dyDescent="0.25">
      <c r="Q36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2" spans="17:17" ht="17.100000000000001" customHeight="1" x14ac:dyDescent="0.25">
      <c r="Q36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3" spans="17:17" ht="17.100000000000001" customHeight="1" x14ac:dyDescent="0.25">
      <c r="Q36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4" spans="17:17" ht="17.100000000000001" customHeight="1" x14ac:dyDescent="0.25">
      <c r="Q36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5" spans="17:17" ht="17.100000000000001" customHeight="1" x14ac:dyDescent="0.25">
      <c r="Q36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6" spans="17:17" ht="17.100000000000001" customHeight="1" x14ac:dyDescent="0.25">
      <c r="Q36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7" spans="17:17" ht="17.100000000000001" customHeight="1" x14ac:dyDescent="0.25">
      <c r="Q36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8" spans="17:17" ht="17.100000000000001" customHeight="1" x14ac:dyDescent="0.25">
      <c r="Q36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9" spans="17:17" ht="17.100000000000001" customHeight="1" x14ac:dyDescent="0.25">
      <c r="Q36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0" spans="17:17" ht="17.100000000000001" customHeight="1" x14ac:dyDescent="0.25">
      <c r="Q36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1" spans="17:17" ht="17.100000000000001" customHeight="1" x14ac:dyDescent="0.25">
      <c r="Q36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2" spans="17:17" ht="17.100000000000001" customHeight="1" x14ac:dyDescent="0.25">
      <c r="Q36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3" spans="17:17" ht="17.100000000000001" customHeight="1" x14ac:dyDescent="0.25">
      <c r="Q36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4" spans="17:17" ht="17.100000000000001" customHeight="1" x14ac:dyDescent="0.25">
      <c r="Q36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5" spans="17:17" ht="17.100000000000001" customHeight="1" x14ac:dyDescent="0.25">
      <c r="Q36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6" spans="17:17" ht="17.100000000000001" customHeight="1" x14ac:dyDescent="0.25">
      <c r="Q36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7" spans="17:17" ht="17.100000000000001" customHeight="1" x14ac:dyDescent="0.25">
      <c r="Q36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8" spans="17:17" ht="17.100000000000001" customHeight="1" x14ac:dyDescent="0.25">
      <c r="Q36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9" spans="17:17" ht="17.100000000000001" customHeight="1" x14ac:dyDescent="0.25">
      <c r="Q36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0" spans="17:17" ht="17.100000000000001" customHeight="1" x14ac:dyDescent="0.25">
      <c r="Q36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1" spans="17:17" ht="17.100000000000001" customHeight="1" x14ac:dyDescent="0.25">
      <c r="Q36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2" spans="17:17" ht="17.100000000000001" customHeight="1" x14ac:dyDescent="0.25">
      <c r="Q36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3" spans="17:17" ht="17.100000000000001" customHeight="1" x14ac:dyDescent="0.25">
      <c r="Q36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4" spans="17:17" ht="17.100000000000001" customHeight="1" x14ac:dyDescent="0.25">
      <c r="Q36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5" spans="17:17" ht="17.100000000000001" customHeight="1" x14ac:dyDescent="0.25">
      <c r="Q36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6" spans="17:17" ht="17.100000000000001" customHeight="1" x14ac:dyDescent="0.25">
      <c r="Q36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7" spans="17:17" ht="17.100000000000001" customHeight="1" x14ac:dyDescent="0.25">
      <c r="Q36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8" spans="17:17" ht="17.100000000000001" customHeight="1" x14ac:dyDescent="0.25">
      <c r="Q36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9" spans="17:17" ht="17.100000000000001" customHeight="1" x14ac:dyDescent="0.25">
      <c r="Q36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0" spans="17:17" ht="17.100000000000001" customHeight="1" x14ac:dyDescent="0.25">
      <c r="Q36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1" spans="17:17" ht="17.100000000000001" customHeight="1" x14ac:dyDescent="0.25">
      <c r="Q36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2" spans="17:17" ht="17.100000000000001" customHeight="1" x14ac:dyDescent="0.25">
      <c r="Q36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3" spans="17:17" ht="17.100000000000001" customHeight="1" x14ac:dyDescent="0.25">
      <c r="Q36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4" spans="17:17" ht="17.100000000000001" customHeight="1" x14ac:dyDescent="0.25">
      <c r="Q36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5" spans="17:17" ht="17.100000000000001" customHeight="1" x14ac:dyDescent="0.25">
      <c r="Q36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6" spans="17:17" ht="17.100000000000001" customHeight="1" x14ac:dyDescent="0.25">
      <c r="Q36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7" spans="17:17" ht="17.100000000000001" customHeight="1" x14ac:dyDescent="0.25">
      <c r="Q36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8" spans="17:17" ht="17.100000000000001" customHeight="1" x14ac:dyDescent="0.25">
      <c r="Q36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9" spans="17:17" ht="17.100000000000001" customHeight="1" x14ac:dyDescent="0.25">
      <c r="Q36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0" spans="17:17" ht="17.100000000000001" customHeight="1" x14ac:dyDescent="0.25">
      <c r="Q36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1" spans="17:17" ht="17.100000000000001" customHeight="1" x14ac:dyDescent="0.25">
      <c r="Q36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2" spans="17:17" ht="17.100000000000001" customHeight="1" x14ac:dyDescent="0.25">
      <c r="Q36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3" spans="17:17" ht="17.100000000000001" customHeight="1" x14ac:dyDescent="0.25">
      <c r="Q36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4" spans="17:17" ht="17.100000000000001" customHeight="1" x14ac:dyDescent="0.25">
      <c r="Q36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5" spans="17:17" ht="17.100000000000001" customHeight="1" x14ac:dyDescent="0.25">
      <c r="Q36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6" spans="17:17" ht="17.100000000000001" customHeight="1" x14ac:dyDescent="0.25">
      <c r="Q36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7" spans="17:17" ht="17.100000000000001" customHeight="1" x14ac:dyDescent="0.25">
      <c r="Q36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8" spans="17:17" ht="17.100000000000001" customHeight="1" x14ac:dyDescent="0.25">
      <c r="Q36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9" spans="17:17" ht="17.100000000000001" customHeight="1" x14ac:dyDescent="0.25">
      <c r="Q36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0" spans="17:17" ht="17.100000000000001" customHeight="1" x14ac:dyDescent="0.25">
      <c r="Q36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1" spans="17:17" ht="17.100000000000001" customHeight="1" x14ac:dyDescent="0.25">
      <c r="Q36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2" spans="17:17" ht="17.100000000000001" customHeight="1" x14ac:dyDescent="0.25">
      <c r="Q36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3" spans="17:17" ht="17.100000000000001" customHeight="1" x14ac:dyDescent="0.25">
      <c r="Q36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4" spans="17:17" ht="17.100000000000001" customHeight="1" x14ac:dyDescent="0.25">
      <c r="Q36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5" spans="17:17" ht="17.100000000000001" customHeight="1" x14ac:dyDescent="0.25">
      <c r="Q36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6" spans="17:17" ht="17.100000000000001" customHeight="1" x14ac:dyDescent="0.25">
      <c r="Q36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7" spans="17:17" ht="17.100000000000001" customHeight="1" x14ac:dyDescent="0.25">
      <c r="Q36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8" spans="17:17" ht="17.100000000000001" customHeight="1" x14ac:dyDescent="0.25">
      <c r="Q36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9" spans="17:17" ht="17.100000000000001" customHeight="1" x14ac:dyDescent="0.25">
      <c r="Q36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0" spans="17:17" ht="17.100000000000001" customHeight="1" x14ac:dyDescent="0.25">
      <c r="Q36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1" spans="17:17" ht="17.100000000000001" customHeight="1" x14ac:dyDescent="0.25">
      <c r="Q36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2" spans="17:17" ht="17.100000000000001" customHeight="1" x14ac:dyDescent="0.25">
      <c r="Q36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3" spans="17:17" ht="17.100000000000001" customHeight="1" x14ac:dyDescent="0.25">
      <c r="Q36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4" spans="17:17" ht="17.100000000000001" customHeight="1" x14ac:dyDescent="0.25">
      <c r="Q36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5" spans="17:17" ht="17.100000000000001" customHeight="1" x14ac:dyDescent="0.25">
      <c r="Q36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6" spans="17:17" ht="17.100000000000001" customHeight="1" x14ac:dyDescent="0.25">
      <c r="Q36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7" spans="17:17" ht="17.100000000000001" customHeight="1" x14ac:dyDescent="0.25">
      <c r="Q36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8" spans="17:17" ht="17.100000000000001" customHeight="1" x14ac:dyDescent="0.25">
      <c r="Q36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9" spans="17:17" ht="17.100000000000001" customHeight="1" x14ac:dyDescent="0.25">
      <c r="Q36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0" spans="17:17" ht="17.100000000000001" customHeight="1" x14ac:dyDescent="0.25">
      <c r="Q36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1" spans="17:17" ht="17.100000000000001" customHeight="1" x14ac:dyDescent="0.25">
      <c r="Q36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2" spans="17:17" ht="17.100000000000001" customHeight="1" x14ac:dyDescent="0.25">
      <c r="Q36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3" spans="17:17" ht="17.100000000000001" customHeight="1" x14ac:dyDescent="0.25">
      <c r="Q36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4" spans="17:17" ht="17.100000000000001" customHeight="1" x14ac:dyDescent="0.25">
      <c r="Q36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5" spans="17:17" ht="17.100000000000001" customHeight="1" x14ac:dyDescent="0.25">
      <c r="Q36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6" spans="17:17" ht="17.100000000000001" customHeight="1" x14ac:dyDescent="0.25">
      <c r="Q36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7" spans="17:17" ht="17.100000000000001" customHeight="1" x14ac:dyDescent="0.25">
      <c r="Q36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8" spans="17:17" ht="17.100000000000001" customHeight="1" x14ac:dyDescent="0.25">
      <c r="Q36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9" spans="17:17" ht="17.100000000000001" customHeight="1" x14ac:dyDescent="0.25">
      <c r="Q36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0" spans="17:17" ht="17.100000000000001" customHeight="1" x14ac:dyDescent="0.25">
      <c r="Q36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1" spans="17:17" ht="17.100000000000001" customHeight="1" x14ac:dyDescent="0.25">
      <c r="Q36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2" spans="17:17" ht="17.100000000000001" customHeight="1" x14ac:dyDescent="0.25">
      <c r="Q36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3" spans="17:17" ht="17.100000000000001" customHeight="1" x14ac:dyDescent="0.25">
      <c r="Q36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4" spans="17:17" ht="17.100000000000001" customHeight="1" x14ac:dyDescent="0.25">
      <c r="Q36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5" spans="17:17" ht="17.100000000000001" customHeight="1" x14ac:dyDescent="0.25">
      <c r="Q36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6" spans="17:17" ht="17.100000000000001" customHeight="1" x14ac:dyDescent="0.25">
      <c r="Q36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7" spans="17:17" ht="17.100000000000001" customHeight="1" x14ac:dyDescent="0.25">
      <c r="Q36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8" spans="17:17" ht="17.100000000000001" customHeight="1" x14ac:dyDescent="0.25">
      <c r="Q36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9" spans="17:17" ht="17.100000000000001" customHeight="1" x14ac:dyDescent="0.25">
      <c r="Q36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0" spans="17:17" ht="17.100000000000001" customHeight="1" x14ac:dyDescent="0.25">
      <c r="Q37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1" spans="17:17" ht="17.100000000000001" customHeight="1" x14ac:dyDescent="0.25">
      <c r="Q37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2" spans="17:17" ht="17.100000000000001" customHeight="1" x14ac:dyDescent="0.25">
      <c r="Q37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3" spans="17:17" ht="17.100000000000001" customHeight="1" x14ac:dyDescent="0.25">
      <c r="Q37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4" spans="17:17" ht="17.100000000000001" customHeight="1" x14ac:dyDescent="0.25">
      <c r="Q37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5" spans="17:17" ht="17.100000000000001" customHeight="1" x14ac:dyDescent="0.25">
      <c r="Q37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6" spans="17:17" ht="17.100000000000001" customHeight="1" x14ac:dyDescent="0.25">
      <c r="Q37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7" spans="17:17" ht="17.100000000000001" customHeight="1" x14ac:dyDescent="0.25">
      <c r="Q37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8" spans="17:17" ht="17.100000000000001" customHeight="1" x14ac:dyDescent="0.25">
      <c r="Q37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9" spans="17:17" ht="17.100000000000001" customHeight="1" x14ac:dyDescent="0.25">
      <c r="Q37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0" spans="17:17" ht="17.100000000000001" customHeight="1" x14ac:dyDescent="0.25">
      <c r="Q37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1" spans="17:17" ht="17.100000000000001" customHeight="1" x14ac:dyDescent="0.25">
      <c r="Q37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2" spans="17:17" ht="17.100000000000001" customHeight="1" x14ac:dyDescent="0.25">
      <c r="Q37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3" spans="17:17" ht="17.100000000000001" customHeight="1" x14ac:dyDescent="0.25">
      <c r="Q37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4" spans="17:17" ht="17.100000000000001" customHeight="1" x14ac:dyDescent="0.25">
      <c r="Q37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5" spans="17:17" ht="17.100000000000001" customHeight="1" x14ac:dyDescent="0.25">
      <c r="Q37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6" spans="17:17" ht="17.100000000000001" customHeight="1" x14ac:dyDescent="0.25">
      <c r="Q37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7" spans="17:17" ht="17.100000000000001" customHeight="1" x14ac:dyDescent="0.25">
      <c r="Q37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8" spans="17:17" ht="17.100000000000001" customHeight="1" x14ac:dyDescent="0.25">
      <c r="Q37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9" spans="17:17" ht="17.100000000000001" customHeight="1" x14ac:dyDescent="0.25">
      <c r="Q37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0" spans="17:17" ht="17.100000000000001" customHeight="1" x14ac:dyDescent="0.25">
      <c r="Q37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1" spans="17:17" ht="17.100000000000001" customHeight="1" x14ac:dyDescent="0.25">
      <c r="Q37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2" spans="17:17" ht="17.100000000000001" customHeight="1" x14ac:dyDescent="0.25">
      <c r="Q37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3" spans="17:17" ht="17.100000000000001" customHeight="1" x14ac:dyDescent="0.25">
      <c r="Q37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4" spans="17:17" ht="17.100000000000001" customHeight="1" x14ac:dyDescent="0.25">
      <c r="Q37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5" spans="17:17" ht="17.100000000000001" customHeight="1" x14ac:dyDescent="0.25">
      <c r="Q37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6" spans="17:17" ht="17.100000000000001" customHeight="1" x14ac:dyDescent="0.25">
      <c r="Q37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7" spans="17:17" ht="17.100000000000001" customHeight="1" x14ac:dyDescent="0.25">
      <c r="Q37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8" spans="17:17" ht="17.100000000000001" customHeight="1" x14ac:dyDescent="0.25">
      <c r="Q37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9" spans="17:17" ht="17.100000000000001" customHeight="1" x14ac:dyDescent="0.25">
      <c r="Q37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0" spans="17:17" ht="17.100000000000001" customHeight="1" x14ac:dyDescent="0.25">
      <c r="Q37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1" spans="17:17" ht="17.100000000000001" customHeight="1" x14ac:dyDescent="0.25">
      <c r="Q37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2" spans="17:17" ht="17.100000000000001" customHeight="1" x14ac:dyDescent="0.25">
      <c r="Q37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3" spans="17:17" ht="17.100000000000001" customHeight="1" x14ac:dyDescent="0.25">
      <c r="Q37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4" spans="17:17" ht="17.100000000000001" customHeight="1" x14ac:dyDescent="0.25">
      <c r="Q37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5" spans="17:17" ht="17.100000000000001" customHeight="1" x14ac:dyDescent="0.25">
      <c r="Q37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6" spans="17:17" ht="17.100000000000001" customHeight="1" x14ac:dyDescent="0.25">
      <c r="Q37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7" spans="17:17" ht="17.100000000000001" customHeight="1" x14ac:dyDescent="0.25">
      <c r="Q37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8" spans="17:17" ht="17.100000000000001" customHeight="1" x14ac:dyDescent="0.25">
      <c r="Q37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9" spans="17:17" ht="17.100000000000001" customHeight="1" x14ac:dyDescent="0.25">
      <c r="Q37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0" spans="17:17" ht="17.100000000000001" customHeight="1" x14ac:dyDescent="0.25">
      <c r="Q37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1" spans="17:17" ht="17.100000000000001" customHeight="1" x14ac:dyDescent="0.25">
      <c r="Q37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2" spans="17:17" ht="17.100000000000001" customHeight="1" x14ac:dyDescent="0.25">
      <c r="Q37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3" spans="17:17" ht="17.100000000000001" customHeight="1" x14ac:dyDescent="0.25">
      <c r="Q37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4" spans="17:17" ht="17.100000000000001" customHeight="1" x14ac:dyDescent="0.25">
      <c r="Q37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5" spans="17:17" ht="17.100000000000001" customHeight="1" x14ac:dyDescent="0.25">
      <c r="Q37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6" spans="17:17" ht="17.100000000000001" customHeight="1" x14ac:dyDescent="0.25">
      <c r="Q37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7" spans="17:17" ht="17.100000000000001" customHeight="1" x14ac:dyDescent="0.25">
      <c r="Q37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8" spans="17:17" ht="17.100000000000001" customHeight="1" x14ac:dyDescent="0.25">
      <c r="Q37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9" spans="17:17" ht="17.100000000000001" customHeight="1" x14ac:dyDescent="0.25">
      <c r="Q37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0" spans="17:17" ht="17.100000000000001" customHeight="1" x14ac:dyDescent="0.25">
      <c r="Q37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1" spans="17:17" ht="17.100000000000001" customHeight="1" x14ac:dyDescent="0.25">
      <c r="Q37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2" spans="17:17" ht="17.100000000000001" customHeight="1" x14ac:dyDescent="0.25">
      <c r="Q37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3" spans="17:17" ht="17.100000000000001" customHeight="1" x14ac:dyDescent="0.25">
      <c r="Q37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4" spans="17:17" ht="17.100000000000001" customHeight="1" x14ac:dyDescent="0.25">
      <c r="Q37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5" spans="17:17" ht="17.100000000000001" customHeight="1" x14ac:dyDescent="0.25">
      <c r="Q37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6" spans="17:17" ht="17.100000000000001" customHeight="1" x14ac:dyDescent="0.25">
      <c r="Q37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7" spans="17:17" ht="17.100000000000001" customHeight="1" x14ac:dyDescent="0.25">
      <c r="Q37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8" spans="17:17" ht="17.100000000000001" customHeight="1" x14ac:dyDescent="0.25">
      <c r="Q37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9" spans="17:17" ht="17.100000000000001" customHeight="1" x14ac:dyDescent="0.25">
      <c r="Q37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0" spans="17:17" ht="17.100000000000001" customHeight="1" x14ac:dyDescent="0.25">
      <c r="Q37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1" spans="17:17" ht="17.100000000000001" customHeight="1" x14ac:dyDescent="0.25">
      <c r="Q37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2" spans="17:17" ht="17.100000000000001" customHeight="1" x14ac:dyDescent="0.25">
      <c r="Q37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3" spans="17:17" ht="17.100000000000001" customHeight="1" x14ac:dyDescent="0.25">
      <c r="Q37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4" spans="17:17" ht="17.100000000000001" customHeight="1" x14ac:dyDescent="0.25">
      <c r="Q37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5" spans="17:17" ht="17.100000000000001" customHeight="1" x14ac:dyDescent="0.25">
      <c r="Q37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6" spans="17:17" ht="17.100000000000001" customHeight="1" x14ac:dyDescent="0.25">
      <c r="Q37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7" spans="17:17" ht="17.100000000000001" customHeight="1" x14ac:dyDescent="0.25">
      <c r="Q37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8" spans="17:17" ht="17.100000000000001" customHeight="1" x14ac:dyDescent="0.25">
      <c r="Q37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9" spans="17:17" ht="17.100000000000001" customHeight="1" x14ac:dyDescent="0.25">
      <c r="Q37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0" spans="17:17" ht="17.100000000000001" customHeight="1" x14ac:dyDescent="0.25">
      <c r="Q37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1" spans="17:17" ht="17.100000000000001" customHeight="1" x14ac:dyDescent="0.25">
      <c r="Q37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2" spans="17:17" ht="17.100000000000001" customHeight="1" x14ac:dyDescent="0.25">
      <c r="Q37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3" spans="17:17" ht="17.100000000000001" customHeight="1" x14ac:dyDescent="0.25">
      <c r="Q37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4" spans="17:17" ht="17.100000000000001" customHeight="1" x14ac:dyDescent="0.25">
      <c r="Q37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5" spans="17:17" ht="17.100000000000001" customHeight="1" x14ac:dyDescent="0.25">
      <c r="Q37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6" spans="17:17" ht="17.100000000000001" customHeight="1" x14ac:dyDescent="0.25">
      <c r="Q37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7" spans="17:17" ht="17.100000000000001" customHeight="1" x14ac:dyDescent="0.25">
      <c r="Q37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8" spans="17:17" ht="17.100000000000001" customHeight="1" x14ac:dyDescent="0.25">
      <c r="Q37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9" spans="17:17" ht="17.100000000000001" customHeight="1" x14ac:dyDescent="0.25">
      <c r="Q37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0" spans="17:17" ht="17.100000000000001" customHeight="1" x14ac:dyDescent="0.25">
      <c r="Q37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1" spans="17:17" ht="17.100000000000001" customHeight="1" x14ac:dyDescent="0.25">
      <c r="Q37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2" spans="17:17" ht="17.100000000000001" customHeight="1" x14ac:dyDescent="0.25">
      <c r="Q37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3" spans="17:17" ht="17.100000000000001" customHeight="1" x14ac:dyDescent="0.25">
      <c r="Q37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4" spans="17:17" ht="17.100000000000001" customHeight="1" x14ac:dyDescent="0.25">
      <c r="Q37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5" spans="17:17" ht="17.100000000000001" customHeight="1" x14ac:dyDescent="0.25">
      <c r="Q37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6" spans="17:17" ht="17.100000000000001" customHeight="1" x14ac:dyDescent="0.25">
      <c r="Q37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7" spans="17:17" ht="17.100000000000001" customHeight="1" x14ac:dyDescent="0.25">
      <c r="Q37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8" spans="17:17" ht="17.100000000000001" customHeight="1" x14ac:dyDescent="0.25">
      <c r="Q37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9" spans="17:17" ht="17.100000000000001" customHeight="1" x14ac:dyDescent="0.25">
      <c r="Q37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0" spans="17:17" ht="17.100000000000001" customHeight="1" x14ac:dyDescent="0.25">
      <c r="Q37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1" spans="17:17" ht="17.100000000000001" customHeight="1" x14ac:dyDescent="0.25">
      <c r="Q37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2" spans="17:17" ht="17.100000000000001" customHeight="1" x14ac:dyDescent="0.25">
      <c r="Q37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3" spans="17:17" ht="17.100000000000001" customHeight="1" x14ac:dyDescent="0.25">
      <c r="Q37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4" spans="17:17" ht="17.100000000000001" customHeight="1" x14ac:dyDescent="0.25">
      <c r="Q37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5" spans="17:17" ht="17.100000000000001" customHeight="1" x14ac:dyDescent="0.25">
      <c r="Q37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6" spans="17:17" ht="17.100000000000001" customHeight="1" x14ac:dyDescent="0.25">
      <c r="Q37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7" spans="17:17" ht="17.100000000000001" customHeight="1" x14ac:dyDescent="0.25">
      <c r="Q37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8" spans="17:17" ht="17.100000000000001" customHeight="1" x14ac:dyDescent="0.25">
      <c r="Q37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9" spans="17:17" ht="17.100000000000001" customHeight="1" x14ac:dyDescent="0.25">
      <c r="Q37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0" spans="17:17" ht="17.100000000000001" customHeight="1" x14ac:dyDescent="0.25">
      <c r="Q38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1" spans="17:17" ht="17.100000000000001" customHeight="1" x14ac:dyDescent="0.25">
      <c r="Q38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2" spans="17:17" ht="17.100000000000001" customHeight="1" x14ac:dyDescent="0.25">
      <c r="Q38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3" spans="17:17" ht="17.100000000000001" customHeight="1" x14ac:dyDescent="0.25">
      <c r="Q38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4" spans="17:17" ht="17.100000000000001" customHeight="1" x14ac:dyDescent="0.25">
      <c r="Q38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5" spans="17:17" ht="17.100000000000001" customHeight="1" x14ac:dyDescent="0.25">
      <c r="Q38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6" spans="17:17" ht="17.100000000000001" customHeight="1" x14ac:dyDescent="0.25">
      <c r="Q38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7" spans="17:17" ht="17.100000000000001" customHeight="1" x14ac:dyDescent="0.25">
      <c r="Q38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8" spans="17:17" ht="17.100000000000001" customHeight="1" x14ac:dyDescent="0.25">
      <c r="Q38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9" spans="17:17" ht="17.100000000000001" customHeight="1" x14ac:dyDescent="0.25">
      <c r="Q38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0" spans="17:17" ht="17.100000000000001" customHeight="1" x14ac:dyDescent="0.25">
      <c r="Q38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1" spans="17:17" ht="17.100000000000001" customHeight="1" x14ac:dyDescent="0.25">
      <c r="Q38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2" spans="17:17" ht="17.100000000000001" customHeight="1" x14ac:dyDescent="0.25">
      <c r="Q38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3" spans="17:17" ht="17.100000000000001" customHeight="1" x14ac:dyDescent="0.25">
      <c r="Q38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4" spans="17:17" ht="17.100000000000001" customHeight="1" x14ac:dyDescent="0.25">
      <c r="Q38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5" spans="17:17" ht="17.100000000000001" customHeight="1" x14ac:dyDescent="0.25">
      <c r="Q38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6" spans="17:17" ht="17.100000000000001" customHeight="1" x14ac:dyDescent="0.25">
      <c r="Q38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7" spans="17:17" ht="17.100000000000001" customHeight="1" x14ac:dyDescent="0.25">
      <c r="Q38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8" spans="17:17" ht="17.100000000000001" customHeight="1" x14ac:dyDescent="0.25">
      <c r="Q38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9" spans="17:17" ht="17.100000000000001" customHeight="1" x14ac:dyDescent="0.25">
      <c r="Q38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0" spans="17:17" ht="17.100000000000001" customHeight="1" x14ac:dyDescent="0.25">
      <c r="Q38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1" spans="17:17" ht="17.100000000000001" customHeight="1" x14ac:dyDescent="0.25">
      <c r="Q38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2" spans="17:17" ht="17.100000000000001" customHeight="1" x14ac:dyDescent="0.25">
      <c r="Q38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3" spans="17:17" ht="17.100000000000001" customHeight="1" x14ac:dyDescent="0.25">
      <c r="Q38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4" spans="17:17" ht="17.100000000000001" customHeight="1" x14ac:dyDescent="0.25">
      <c r="Q38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5" spans="17:17" ht="17.100000000000001" customHeight="1" x14ac:dyDescent="0.25">
      <c r="Q38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6" spans="17:17" ht="17.100000000000001" customHeight="1" x14ac:dyDescent="0.25">
      <c r="Q38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7" spans="17:17" ht="17.100000000000001" customHeight="1" x14ac:dyDescent="0.25">
      <c r="Q38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8" spans="17:17" ht="17.100000000000001" customHeight="1" x14ac:dyDescent="0.25">
      <c r="Q38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9" spans="17:17" ht="17.100000000000001" customHeight="1" x14ac:dyDescent="0.25">
      <c r="Q38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0" spans="17:17" ht="17.100000000000001" customHeight="1" x14ac:dyDescent="0.25">
      <c r="Q38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1" spans="17:17" ht="17.100000000000001" customHeight="1" x14ac:dyDescent="0.25">
      <c r="Q38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2" spans="17:17" ht="17.100000000000001" customHeight="1" x14ac:dyDescent="0.25">
      <c r="Q38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3" spans="17:17" ht="17.100000000000001" customHeight="1" x14ac:dyDescent="0.25">
      <c r="Q38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4" spans="17:17" ht="17.100000000000001" customHeight="1" x14ac:dyDescent="0.25">
      <c r="Q38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5" spans="17:17" ht="17.100000000000001" customHeight="1" x14ac:dyDescent="0.25">
      <c r="Q38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6" spans="17:17" ht="17.100000000000001" customHeight="1" x14ac:dyDescent="0.25">
      <c r="Q38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7" spans="17:17" ht="17.100000000000001" customHeight="1" x14ac:dyDescent="0.25">
      <c r="Q38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8" spans="17:17" ht="17.100000000000001" customHeight="1" x14ac:dyDescent="0.25">
      <c r="Q38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9" spans="17:17" ht="17.100000000000001" customHeight="1" x14ac:dyDescent="0.25">
      <c r="Q38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0" spans="17:17" ht="17.100000000000001" customHeight="1" x14ac:dyDescent="0.25">
      <c r="Q38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1" spans="17:17" ht="17.100000000000001" customHeight="1" x14ac:dyDescent="0.25">
      <c r="Q38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2" spans="17:17" ht="17.100000000000001" customHeight="1" x14ac:dyDescent="0.25">
      <c r="Q38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3" spans="17:17" ht="17.100000000000001" customHeight="1" x14ac:dyDescent="0.25">
      <c r="Q38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4" spans="17:17" ht="17.100000000000001" customHeight="1" x14ac:dyDescent="0.25">
      <c r="Q38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5" spans="17:17" ht="17.100000000000001" customHeight="1" x14ac:dyDescent="0.25">
      <c r="Q38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6" spans="17:17" ht="17.100000000000001" customHeight="1" x14ac:dyDescent="0.25">
      <c r="Q38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7" spans="17:17" ht="17.100000000000001" customHeight="1" x14ac:dyDescent="0.25">
      <c r="Q38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8" spans="17:17" ht="17.100000000000001" customHeight="1" x14ac:dyDescent="0.25">
      <c r="Q38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9" spans="17:17" ht="17.100000000000001" customHeight="1" x14ac:dyDescent="0.25">
      <c r="Q38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0" spans="17:17" ht="17.100000000000001" customHeight="1" x14ac:dyDescent="0.25">
      <c r="Q38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1" spans="17:17" ht="17.100000000000001" customHeight="1" x14ac:dyDescent="0.25">
      <c r="Q38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2" spans="17:17" ht="17.100000000000001" customHeight="1" x14ac:dyDescent="0.25">
      <c r="Q38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3" spans="17:17" ht="17.100000000000001" customHeight="1" x14ac:dyDescent="0.25">
      <c r="Q38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4" spans="17:17" ht="17.100000000000001" customHeight="1" x14ac:dyDescent="0.25">
      <c r="Q38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5" spans="17:17" ht="17.100000000000001" customHeight="1" x14ac:dyDescent="0.25">
      <c r="Q38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6" spans="17:17" ht="17.100000000000001" customHeight="1" x14ac:dyDescent="0.25">
      <c r="Q38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7" spans="17:17" ht="17.100000000000001" customHeight="1" x14ac:dyDescent="0.25">
      <c r="Q38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8" spans="17:17" ht="17.100000000000001" customHeight="1" x14ac:dyDescent="0.25">
      <c r="Q38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9" spans="17:17" ht="17.100000000000001" customHeight="1" x14ac:dyDescent="0.25">
      <c r="Q38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0" spans="17:17" ht="17.100000000000001" customHeight="1" x14ac:dyDescent="0.25">
      <c r="Q38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1" spans="17:17" ht="17.100000000000001" customHeight="1" x14ac:dyDescent="0.25">
      <c r="Q38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2" spans="17:17" ht="17.100000000000001" customHeight="1" x14ac:dyDescent="0.25">
      <c r="Q38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3" spans="17:17" ht="17.100000000000001" customHeight="1" x14ac:dyDescent="0.25">
      <c r="Q38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4" spans="17:17" ht="17.100000000000001" customHeight="1" x14ac:dyDescent="0.25">
      <c r="Q38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5" spans="17:17" ht="17.100000000000001" customHeight="1" x14ac:dyDescent="0.25">
      <c r="Q38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6" spans="17:17" ht="17.100000000000001" customHeight="1" x14ac:dyDescent="0.25">
      <c r="Q38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7" spans="17:17" ht="17.100000000000001" customHeight="1" x14ac:dyDescent="0.25">
      <c r="Q38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8" spans="17:17" ht="17.100000000000001" customHeight="1" x14ac:dyDescent="0.25">
      <c r="Q38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9" spans="17:17" ht="17.100000000000001" customHeight="1" x14ac:dyDescent="0.25">
      <c r="Q38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0" spans="17:17" ht="17.100000000000001" customHeight="1" x14ac:dyDescent="0.25">
      <c r="Q38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1" spans="17:17" ht="17.100000000000001" customHeight="1" x14ac:dyDescent="0.25">
      <c r="Q38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2" spans="17:17" ht="17.100000000000001" customHeight="1" x14ac:dyDescent="0.25">
      <c r="Q38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3" spans="17:17" ht="17.100000000000001" customHeight="1" x14ac:dyDescent="0.25">
      <c r="Q38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4" spans="17:17" ht="17.100000000000001" customHeight="1" x14ac:dyDescent="0.25">
      <c r="Q38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5" spans="17:17" ht="17.100000000000001" customHeight="1" x14ac:dyDescent="0.25">
      <c r="Q38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6" spans="17:17" ht="17.100000000000001" customHeight="1" x14ac:dyDescent="0.25">
      <c r="Q38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7" spans="17:17" ht="17.100000000000001" customHeight="1" x14ac:dyDescent="0.25">
      <c r="Q38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8" spans="17:17" ht="17.100000000000001" customHeight="1" x14ac:dyDescent="0.25">
      <c r="Q38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9" spans="17:17" ht="17.100000000000001" customHeight="1" x14ac:dyDescent="0.25">
      <c r="Q38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0" spans="17:17" ht="17.100000000000001" customHeight="1" x14ac:dyDescent="0.25">
      <c r="Q38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1" spans="17:17" ht="17.100000000000001" customHeight="1" x14ac:dyDescent="0.25">
      <c r="Q38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2" spans="17:17" ht="17.100000000000001" customHeight="1" x14ac:dyDescent="0.25">
      <c r="Q38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3" spans="17:17" ht="17.100000000000001" customHeight="1" x14ac:dyDescent="0.25">
      <c r="Q38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4" spans="17:17" ht="17.100000000000001" customHeight="1" x14ac:dyDescent="0.25">
      <c r="Q38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5" spans="17:17" ht="17.100000000000001" customHeight="1" x14ac:dyDescent="0.25">
      <c r="Q38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6" spans="17:17" ht="17.100000000000001" customHeight="1" x14ac:dyDescent="0.25">
      <c r="Q38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7" spans="17:17" ht="17.100000000000001" customHeight="1" x14ac:dyDescent="0.25">
      <c r="Q38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8" spans="17:17" ht="17.100000000000001" customHeight="1" x14ac:dyDescent="0.25">
      <c r="Q38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9" spans="17:17" ht="17.100000000000001" customHeight="1" x14ac:dyDescent="0.25">
      <c r="Q38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0" spans="17:17" ht="17.100000000000001" customHeight="1" x14ac:dyDescent="0.25">
      <c r="Q38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1" spans="17:17" ht="17.100000000000001" customHeight="1" x14ac:dyDescent="0.25">
      <c r="Q38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2" spans="17:17" ht="17.100000000000001" customHeight="1" x14ac:dyDescent="0.25">
      <c r="Q38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3" spans="17:17" ht="17.100000000000001" customHeight="1" x14ac:dyDescent="0.25">
      <c r="Q38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4" spans="17:17" ht="17.100000000000001" customHeight="1" x14ac:dyDescent="0.25">
      <c r="Q38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5" spans="17:17" ht="17.100000000000001" customHeight="1" x14ac:dyDescent="0.25">
      <c r="Q38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6" spans="17:17" ht="17.100000000000001" customHeight="1" x14ac:dyDescent="0.25">
      <c r="Q38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7" spans="17:17" ht="17.100000000000001" customHeight="1" x14ac:dyDescent="0.25">
      <c r="Q38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8" spans="17:17" ht="17.100000000000001" customHeight="1" x14ac:dyDescent="0.25">
      <c r="Q38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9" spans="17:17" ht="17.100000000000001" customHeight="1" x14ac:dyDescent="0.25">
      <c r="Q38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0" spans="17:17" ht="17.100000000000001" customHeight="1" x14ac:dyDescent="0.25">
      <c r="Q39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1" spans="17:17" ht="17.100000000000001" customHeight="1" x14ac:dyDescent="0.25">
      <c r="Q39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2" spans="17:17" ht="17.100000000000001" customHeight="1" x14ac:dyDescent="0.25">
      <c r="Q39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3" spans="17:17" ht="17.100000000000001" customHeight="1" x14ac:dyDescent="0.25">
      <c r="Q39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4" spans="17:17" ht="17.100000000000001" customHeight="1" x14ac:dyDescent="0.25">
      <c r="Q39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5" spans="17:17" ht="17.100000000000001" customHeight="1" x14ac:dyDescent="0.25">
      <c r="Q39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6" spans="17:17" ht="17.100000000000001" customHeight="1" x14ac:dyDescent="0.25">
      <c r="Q39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7" spans="17:17" ht="17.100000000000001" customHeight="1" x14ac:dyDescent="0.25">
      <c r="Q39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8" spans="17:17" ht="17.100000000000001" customHeight="1" x14ac:dyDescent="0.25">
      <c r="Q39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9" spans="17:17" ht="17.100000000000001" customHeight="1" x14ac:dyDescent="0.25">
      <c r="Q39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0" spans="17:17" ht="17.100000000000001" customHeight="1" x14ac:dyDescent="0.25">
      <c r="Q39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1" spans="17:17" ht="17.100000000000001" customHeight="1" x14ac:dyDescent="0.25">
      <c r="Q39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2" spans="17:17" ht="17.100000000000001" customHeight="1" x14ac:dyDescent="0.25">
      <c r="Q39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3" spans="17:17" ht="17.100000000000001" customHeight="1" x14ac:dyDescent="0.25">
      <c r="Q39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4" spans="17:17" ht="17.100000000000001" customHeight="1" x14ac:dyDescent="0.25">
      <c r="Q39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5" spans="17:17" ht="17.100000000000001" customHeight="1" x14ac:dyDescent="0.25">
      <c r="Q39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6" spans="17:17" ht="17.100000000000001" customHeight="1" x14ac:dyDescent="0.25">
      <c r="Q39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7" spans="17:17" ht="17.100000000000001" customHeight="1" x14ac:dyDescent="0.25">
      <c r="Q39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8" spans="17:17" ht="17.100000000000001" customHeight="1" x14ac:dyDescent="0.25">
      <c r="Q39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9" spans="17:17" ht="17.100000000000001" customHeight="1" x14ac:dyDescent="0.25">
      <c r="Q39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0" spans="17:17" ht="17.100000000000001" customHeight="1" x14ac:dyDescent="0.25">
      <c r="Q39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1" spans="17:17" ht="17.100000000000001" customHeight="1" x14ac:dyDescent="0.25">
      <c r="Q39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2" spans="17:17" ht="17.100000000000001" customHeight="1" x14ac:dyDescent="0.25">
      <c r="Q39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3" spans="17:17" ht="17.100000000000001" customHeight="1" x14ac:dyDescent="0.25">
      <c r="Q39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4" spans="17:17" ht="17.100000000000001" customHeight="1" x14ac:dyDescent="0.25">
      <c r="Q39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5" spans="17:17" ht="17.100000000000001" customHeight="1" x14ac:dyDescent="0.25">
      <c r="Q39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6" spans="17:17" ht="17.100000000000001" customHeight="1" x14ac:dyDescent="0.25">
      <c r="Q39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7" spans="17:17" ht="17.100000000000001" customHeight="1" x14ac:dyDescent="0.25">
      <c r="Q39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8" spans="17:17" ht="17.100000000000001" customHeight="1" x14ac:dyDescent="0.25">
      <c r="Q39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9" spans="17:17" ht="17.100000000000001" customHeight="1" x14ac:dyDescent="0.25">
      <c r="Q39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0" spans="17:17" ht="17.100000000000001" customHeight="1" x14ac:dyDescent="0.25">
      <c r="Q39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1" spans="17:17" ht="17.100000000000001" customHeight="1" x14ac:dyDescent="0.25">
      <c r="Q39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2" spans="17:17" ht="17.100000000000001" customHeight="1" x14ac:dyDescent="0.25">
      <c r="Q39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3" spans="17:17" ht="17.100000000000001" customHeight="1" x14ac:dyDescent="0.25">
      <c r="Q39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4" spans="17:17" ht="17.100000000000001" customHeight="1" x14ac:dyDescent="0.25">
      <c r="Q39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5" spans="17:17" ht="17.100000000000001" customHeight="1" x14ac:dyDescent="0.25">
      <c r="Q39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6" spans="17:17" ht="17.100000000000001" customHeight="1" x14ac:dyDescent="0.25">
      <c r="Q39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7" spans="17:17" ht="17.100000000000001" customHeight="1" x14ac:dyDescent="0.25">
      <c r="Q39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8" spans="17:17" ht="17.100000000000001" customHeight="1" x14ac:dyDescent="0.25">
      <c r="Q39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9" spans="17:17" ht="17.100000000000001" customHeight="1" x14ac:dyDescent="0.25">
      <c r="Q39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0" spans="17:17" ht="17.100000000000001" customHeight="1" x14ac:dyDescent="0.25">
      <c r="Q39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1" spans="17:17" ht="17.100000000000001" customHeight="1" x14ac:dyDescent="0.25">
      <c r="Q39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2" spans="17:17" ht="17.100000000000001" customHeight="1" x14ac:dyDescent="0.25">
      <c r="Q39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3" spans="17:17" ht="17.100000000000001" customHeight="1" x14ac:dyDescent="0.25">
      <c r="Q39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4" spans="17:17" ht="17.100000000000001" customHeight="1" x14ac:dyDescent="0.25">
      <c r="Q39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5" spans="17:17" ht="17.100000000000001" customHeight="1" x14ac:dyDescent="0.25">
      <c r="Q39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6" spans="17:17" ht="17.100000000000001" customHeight="1" x14ac:dyDescent="0.25">
      <c r="Q39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7" spans="17:17" ht="17.100000000000001" customHeight="1" x14ac:dyDescent="0.25">
      <c r="Q39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8" spans="17:17" ht="17.100000000000001" customHeight="1" x14ac:dyDescent="0.25">
      <c r="Q39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9" spans="17:17" ht="17.100000000000001" customHeight="1" x14ac:dyDescent="0.25">
      <c r="Q39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0" spans="17:17" ht="17.100000000000001" customHeight="1" x14ac:dyDescent="0.25">
      <c r="Q39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1" spans="17:17" ht="17.100000000000001" customHeight="1" x14ac:dyDescent="0.25">
      <c r="Q39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2" spans="17:17" ht="17.100000000000001" customHeight="1" x14ac:dyDescent="0.25">
      <c r="Q39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3" spans="17:17" ht="17.100000000000001" customHeight="1" x14ac:dyDescent="0.25">
      <c r="Q39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4" spans="17:17" ht="17.100000000000001" customHeight="1" x14ac:dyDescent="0.25">
      <c r="Q39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5" spans="17:17" ht="17.100000000000001" customHeight="1" x14ac:dyDescent="0.25">
      <c r="Q39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6" spans="17:17" ht="17.100000000000001" customHeight="1" x14ac:dyDescent="0.25">
      <c r="Q39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7" spans="17:17" ht="17.100000000000001" customHeight="1" x14ac:dyDescent="0.25">
      <c r="Q39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8" spans="17:17" ht="17.100000000000001" customHeight="1" x14ac:dyDescent="0.25">
      <c r="Q39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9" spans="17:17" ht="17.100000000000001" customHeight="1" x14ac:dyDescent="0.25">
      <c r="Q39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0" spans="17:17" ht="17.100000000000001" customHeight="1" x14ac:dyDescent="0.25">
      <c r="Q39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1" spans="17:17" ht="17.100000000000001" customHeight="1" x14ac:dyDescent="0.25">
      <c r="Q39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2" spans="17:17" ht="17.100000000000001" customHeight="1" x14ac:dyDescent="0.25">
      <c r="Q39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3" spans="17:17" ht="17.100000000000001" customHeight="1" x14ac:dyDescent="0.25">
      <c r="Q39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4" spans="17:17" ht="17.100000000000001" customHeight="1" x14ac:dyDescent="0.25">
      <c r="Q39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5" spans="17:17" ht="17.100000000000001" customHeight="1" x14ac:dyDescent="0.25">
      <c r="Q39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6" spans="17:17" ht="17.100000000000001" customHeight="1" x14ac:dyDescent="0.25">
      <c r="Q39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7" spans="17:17" ht="17.100000000000001" customHeight="1" x14ac:dyDescent="0.25">
      <c r="Q39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8" spans="17:17" ht="17.100000000000001" customHeight="1" x14ac:dyDescent="0.25">
      <c r="Q39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9" spans="17:17" ht="17.100000000000001" customHeight="1" x14ac:dyDescent="0.25">
      <c r="Q39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0" spans="17:17" ht="17.100000000000001" customHeight="1" x14ac:dyDescent="0.25">
      <c r="Q39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1" spans="17:17" ht="17.100000000000001" customHeight="1" x14ac:dyDescent="0.25">
      <c r="Q39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2" spans="17:17" ht="17.100000000000001" customHeight="1" x14ac:dyDescent="0.25">
      <c r="Q39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3" spans="17:17" ht="17.100000000000001" customHeight="1" x14ac:dyDescent="0.25">
      <c r="Q39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4" spans="17:17" ht="17.100000000000001" customHeight="1" x14ac:dyDescent="0.25">
      <c r="Q39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5" spans="17:17" ht="17.100000000000001" customHeight="1" x14ac:dyDescent="0.25">
      <c r="Q39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6" spans="17:17" ht="17.100000000000001" customHeight="1" x14ac:dyDescent="0.25">
      <c r="Q39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7" spans="17:17" ht="17.100000000000001" customHeight="1" x14ac:dyDescent="0.25">
      <c r="Q39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8" spans="17:17" ht="17.100000000000001" customHeight="1" x14ac:dyDescent="0.25">
      <c r="Q39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9" spans="17:17" ht="17.100000000000001" customHeight="1" x14ac:dyDescent="0.25">
      <c r="Q39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0" spans="17:17" ht="17.100000000000001" customHeight="1" x14ac:dyDescent="0.25">
      <c r="Q39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1" spans="17:17" ht="17.100000000000001" customHeight="1" x14ac:dyDescent="0.25">
      <c r="Q39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2" spans="17:17" ht="17.100000000000001" customHeight="1" x14ac:dyDescent="0.25">
      <c r="Q39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3" spans="17:17" ht="17.100000000000001" customHeight="1" x14ac:dyDescent="0.25">
      <c r="Q39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4" spans="17:17" ht="17.100000000000001" customHeight="1" x14ac:dyDescent="0.25">
      <c r="Q39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5" spans="17:17" ht="17.100000000000001" customHeight="1" x14ac:dyDescent="0.25">
      <c r="Q39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6" spans="17:17" ht="17.100000000000001" customHeight="1" x14ac:dyDescent="0.25">
      <c r="Q39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7" spans="17:17" ht="17.100000000000001" customHeight="1" x14ac:dyDescent="0.25">
      <c r="Q39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8" spans="17:17" ht="17.100000000000001" customHeight="1" x14ac:dyDescent="0.25">
      <c r="Q39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9" spans="17:17" ht="17.100000000000001" customHeight="1" x14ac:dyDescent="0.25">
      <c r="Q39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0" spans="17:17" ht="17.100000000000001" customHeight="1" x14ac:dyDescent="0.25">
      <c r="Q39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1" spans="17:17" ht="17.100000000000001" customHeight="1" x14ac:dyDescent="0.25">
      <c r="Q39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2" spans="17:17" ht="17.100000000000001" customHeight="1" x14ac:dyDescent="0.25">
      <c r="Q39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3" spans="17:17" ht="17.100000000000001" customHeight="1" x14ac:dyDescent="0.25">
      <c r="Q39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4" spans="17:17" ht="17.100000000000001" customHeight="1" x14ac:dyDescent="0.25">
      <c r="Q39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5" spans="17:17" ht="17.100000000000001" customHeight="1" x14ac:dyDescent="0.25">
      <c r="Q39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6" spans="17:17" ht="17.100000000000001" customHeight="1" x14ac:dyDescent="0.25">
      <c r="Q39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7" spans="17:17" ht="17.100000000000001" customHeight="1" x14ac:dyDescent="0.25">
      <c r="Q39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8" spans="17:17" ht="17.100000000000001" customHeight="1" x14ac:dyDescent="0.25">
      <c r="Q39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9" spans="17:17" ht="17.100000000000001" customHeight="1" x14ac:dyDescent="0.25">
      <c r="Q39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0" spans="17:17" ht="17.100000000000001" customHeight="1" x14ac:dyDescent="0.25">
      <c r="Q40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1" spans="17:17" ht="17.100000000000001" customHeight="1" x14ac:dyDescent="0.25">
      <c r="Q40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2" spans="17:17" ht="17.100000000000001" customHeight="1" x14ac:dyDescent="0.25">
      <c r="Q40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3" spans="17:17" ht="17.100000000000001" customHeight="1" x14ac:dyDescent="0.25">
      <c r="Q40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4" spans="17:17" ht="17.100000000000001" customHeight="1" x14ac:dyDescent="0.25">
      <c r="Q40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5" spans="17:17" ht="17.100000000000001" customHeight="1" x14ac:dyDescent="0.25">
      <c r="Q40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6" spans="17:17" ht="17.100000000000001" customHeight="1" x14ac:dyDescent="0.25">
      <c r="Q40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7" spans="17:17" ht="17.100000000000001" customHeight="1" x14ac:dyDescent="0.25">
      <c r="Q40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8" spans="17:17" ht="17.100000000000001" customHeight="1" x14ac:dyDescent="0.25">
      <c r="Q40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9" spans="17:17" ht="17.100000000000001" customHeight="1" x14ac:dyDescent="0.25">
      <c r="Q40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0" spans="17:17" ht="17.100000000000001" customHeight="1" x14ac:dyDescent="0.25">
      <c r="Q40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1" spans="17:17" ht="17.100000000000001" customHeight="1" x14ac:dyDescent="0.25">
      <c r="Q40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2" spans="17:17" ht="17.100000000000001" customHeight="1" x14ac:dyDescent="0.25">
      <c r="Q40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3" spans="17:17" ht="17.100000000000001" customHeight="1" x14ac:dyDescent="0.25">
      <c r="Q40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4" spans="17:17" ht="17.100000000000001" customHeight="1" x14ac:dyDescent="0.25">
      <c r="Q40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5" spans="17:17" ht="17.100000000000001" customHeight="1" x14ac:dyDescent="0.25">
      <c r="Q40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6" spans="17:17" ht="17.100000000000001" customHeight="1" x14ac:dyDescent="0.25">
      <c r="Q40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7" spans="17:17" ht="17.100000000000001" customHeight="1" x14ac:dyDescent="0.25">
      <c r="Q40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8" spans="17:17" ht="17.100000000000001" customHeight="1" x14ac:dyDescent="0.25">
      <c r="Q40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9" spans="17:17" ht="17.100000000000001" customHeight="1" x14ac:dyDescent="0.25">
      <c r="Q40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0" spans="17:17" ht="17.100000000000001" customHeight="1" x14ac:dyDescent="0.25">
      <c r="Q40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1" spans="17:17" ht="17.100000000000001" customHeight="1" x14ac:dyDescent="0.25">
      <c r="Q40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2" spans="17:17" ht="17.100000000000001" customHeight="1" x14ac:dyDescent="0.25">
      <c r="Q40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3" spans="17:17" ht="17.100000000000001" customHeight="1" x14ac:dyDescent="0.25">
      <c r="Q40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4" spans="17:17" ht="17.100000000000001" customHeight="1" x14ac:dyDescent="0.25">
      <c r="Q40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5" spans="17:17" ht="17.100000000000001" customHeight="1" x14ac:dyDescent="0.25">
      <c r="Q40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6" spans="17:17" ht="17.100000000000001" customHeight="1" x14ac:dyDescent="0.25">
      <c r="Q40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7" spans="17:17" ht="17.100000000000001" customHeight="1" x14ac:dyDescent="0.25">
      <c r="Q40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8" spans="17:17" ht="17.100000000000001" customHeight="1" x14ac:dyDescent="0.25">
      <c r="Q40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9" spans="17:17" ht="17.100000000000001" customHeight="1" x14ac:dyDescent="0.25">
      <c r="Q40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0" spans="17:17" ht="17.100000000000001" customHeight="1" x14ac:dyDescent="0.25">
      <c r="Q40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1" spans="17:17" ht="17.100000000000001" customHeight="1" x14ac:dyDescent="0.25">
      <c r="Q40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2" spans="17:17" ht="17.100000000000001" customHeight="1" x14ac:dyDescent="0.25">
      <c r="Q40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3" spans="17:17" ht="17.100000000000001" customHeight="1" x14ac:dyDescent="0.25">
      <c r="Q40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4" spans="17:17" ht="17.100000000000001" customHeight="1" x14ac:dyDescent="0.25">
      <c r="Q40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5" spans="17:17" ht="17.100000000000001" customHeight="1" x14ac:dyDescent="0.25">
      <c r="Q40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6" spans="17:17" ht="17.100000000000001" customHeight="1" x14ac:dyDescent="0.25">
      <c r="Q40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7" spans="17:17" ht="17.100000000000001" customHeight="1" x14ac:dyDescent="0.25">
      <c r="Q40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8" spans="17:17" ht="17.100000000000001" customHeight="1" x14ac:dyDescent="0.25">
      <c r="Q40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9" spans="17:17" ht="17.100000000000001" customHeight="1" x14ac:dyDescent="0.25">
      <c r="Q40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0" spans="17:17" ht="17.100000000000001" customHeight="1" x14ac:dyDescent="0.25">
      <c r="Q40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1" spans="17:17" ht="17.100000000000001" customHeight="1" x14ac:dyDescent="0.25">
      <c r="Q40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2" spans="17:17" ht="17.100000000000001" customHeight="1" x14ac:dyDescent="0.25">
      <c r="Q40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3" spans="17:17" ht="17.100000000000001" customHeight="1" x14ac:dyDescent="0.25">
      <c r="Q40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4" spans="17:17" ht="17.100000000000001" customHeight="1" x14ac:dyDescent="0.25">
      <c r="Q40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5" spans="17:17" ht="17.100000000000001" customHeight="1" x14ac:dyDescent="0.25">
      <c r="Q40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6" spans="17:17" ht="17.100000000000001" customHeight="1" x14ac:dyDescent="0.25">
      <c r="Q40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7" spans="17:17" ht="17.100000000000001" customHeight="1" x14ac:dyDescent="0.25">
      <c r="Q40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8" spans="17:17" ht="17.100000000000001" customHeight="1" x14ac:dyDescent="0.25">
      <c r="Q40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9" spans="17:17" ht="17.100000000000001" customHeight="1" x14ac:dyDescent="0.25">
      <c r="Q40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0" spans="17:17" ht="17.100000000000001" customHeight="1" x14ac:dyDescent="0.25">
      <c r="Q40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1" spans="17:17" ht="17.100000000000001" customHeight="1" x14ac:dyDescent="0.25">
      <c r="Q40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2" spans="17:17" ht="17.100000000000001" customHeight="1" x14ac:dyDescent="0.25">
      <c r="Q40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3" spans="17:17" ht="17.100000000000001" customHeight="1" x14ac:dyDescent="0.25">
      <c r="Q40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4" spans="17:17" ht="17.100000000000001" customHeight="1" x14ac:dyDescent="0.25">
      <c r="Q40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5" spans="17:17" ht="17.100000000000001" customHeight="1" x14ac:dyDescent="0.25">
      <c r="Q40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6" spans="17:17" ht="17.100000000000001" customHeight="1" x14ac:dyDescent="0.25">
      <c r="Q40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7" spans="17:17" ht="17.100000000000001" customHeight="1" x14ac:dyDescent="0.25">
      <c r="Q40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8" spans="17:17" ht="17.100000000000001" customHeight="1" x14ac:dyDescent="0.25">
      <c r="Q40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9" spans="17:17" ht="17.100000000000001" customHeight="1" x14ac:dyDescent="0.25">
      <c r="Q40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0" spans="17:17" ht="17.100000000000001" customHeight="1" x14ac:dyDescent="0.25">
      <c r="Q40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1" spans="17:17" ht="17.100000000000001" customHeight="1" x14ac:dyDescent="0.25">
      <c r="Q40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2" spans="17:17" ht="17.100000000000001" customHeight="1" x14ac:dyDescent="0.25">
      <c r="Q40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3" spans="17:17" ht="17.100000000000001" customHeight="1" x14ac:dyDescent="0.25">
      <c r="Q40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4" spans="17:17" ht="17.100000000000001" customHeight="1" x14ac:dyDescent="0.25">
      <c r="Q40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5" spans="17:17" ht="17.100000000000001" customHeight="1" x14ac:dyDescent="0.25">
      <c r="Q40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6" spans="17:17" ht="17.100000000000001" customHeight="1" x14ac:dyDescent="0.25">
      <c r="Q40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7" spans="17:17" ht="17.100000000000001" customHeight="1" x14ac:dyDescent="0.25">
      <c r="Q40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8" spans="17:17" ht="17.100000000000001" customHeight="1" x14ac:dyDescent="0.25">
      <c r="Q40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9" spans="17:17" ht="17.100000000000001" customHeight="1" x14ac:dyDescent="0.25">
      <c r="Q40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0" spans="17:17" ht="17.100000000000001" customHeight="1" x14ac:dyDescent="0.25">
      <c r="Q40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1" spans="17:17" ht="17.100000000000001" customHeight="1" x14ac:dyDescent="0.25">
      <c r="Q40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2" spans="17:17" ht="17.100000000000001" customHeight="1" x14ac:dyDescent="0.25">
      <c r="Q40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3" spans="17:17" ht="17.100000000000001" customHeight="1" x14ac:dyDescent="0.25">
      <c r="Q40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4" spans="17:17" ht="17.100000000000001" customHeight="1" x14ac:dyDescent="0.25">
      <c r="Q40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5" spans="17:17" ht="17.100000000000001" customHeight="1" x14ac:dyDescent="0.25">
      <c r="Q40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6" spans="17:17" ht="17.100000000000001" customHeight="1" x14ac:dyDescent="0.25">
      <c r="Q40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7" spans="17:17" ht="17.100000000000001" customHeight="1" x14ac:dyDescent="0.25">
      <c r="Q40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8" spans="17:17" ht="17.100000000000001" customHeight="1" x14ac:dyDescent="0.25">
      <c r="Q40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9" spans="17:17" ht="17.100000000000001" customHeight="1" x14ac:dyDescent="0.25">
      <c r="Q40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0" spans="17:17" ht="17.100000000000001" customHeight="1" x14ac:dyDescent="0.25">
      <c r="Q40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1" spans="17:17" ht="17.100000000000001" customHeight="1" x14ac:dyDescent="0.25">
      <c r="Q40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2" spans="17:17" ht="17.100000000000001" customHeight="1" x14ac:dyDescent="0.25">
      <c r="Q40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3" spans="17:17" ht="17.100000000000001" customHeight="1" x14ac:dyDescent="0.25">
      <c r="Q40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4" spans="17:17" ht="17.100000000000001" customHeight="1" x14ac:dyDescent="0.25">
      <c r="Q40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5" spans="17:17" ht="17.100000000000001" customHeight="1" x14ac:dyDescent="0.25">
      <c r="Q40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6" spans="17:17" ht="17.100000000000001" customHeight="1" x14ac:dyDescent="0.25">
      <c r="Q40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7" spans="17:17" ht="17.100000000000001" customHeight="1" x14ac:dyDescent="0.25">
      <c r="Q40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8" spans="17:17" ht="17.100000000000001" customHeight="1" x14ac:dyDescent="0.25">
      <c r="Q40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9" spans="17:17" ht="17.100000000000001" customHeight="1" x14ac:dyDescent="0.25">
      <c r="Q40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0" spans="17:17" ht="17.100000000000001" customHeight="1" x14ac:dyDescent="0.25">
      <c r="Q40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1" spans="17:17" ht="17.100000000000001" customHeight="1" x14ac:dyDescent="0.25">
      <c r="Q40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2" spans="17:17" ht="17.100000000000001" customHeight="1" x14ac:dyDescent="0.25">
      <c r="Q40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3" spans="17:17" ht="17.100000000000001" customHeight="1" x14ac:dyDescent="0.25">
      <c r="Q40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4" spans="17:17" ht="17.100000000000001" customHeight="1" x14ac:dyDescent="0.25">
      <c r="Q40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5" spans="17:17" ht="17.100000000000001" customHeight="1" x14ac:dyDescent="0.25">
      <c r="Q40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6" spans="17:17" ht="17.100000000000001" customHeight="1" x14ac:dyDescent="0.25">
      <c r="Q40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7" spans="17:17" ht="17.100000000000001" customHeight="1" x14ac:dyDescent="0.25">
      <c r="Q40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8" spans="17:17" ht="17.100000000000001" customHeight="1" x14ac:dyDescent="0.25">
      <c r="Q40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9" spans="17:17" ht="17.100000000000001" customHeight="1" x14ac:dyDescent="0.25">
      <c r="Q40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0" spans="17:17" ht="17.100000000000001" customHeight="1" x14ac:dyDescent="0.25">
      <c r="Q41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1" spans="17:17" ht="17.100000000000001" customHeight="1" x14ac:dyDescent="0.25">
      <c r="Q41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2" spans="17:17" ht="17.100000000000001" customHeight="1" x14ac:dyDescent="0.25">
      <c r="Q41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3" spans="17:17" ht="17.100000000000001" customHeight="1" x14ac:dyDescent="0.25">
      <c r="Q41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4" spans="17:17" ht="17.100000000000001" customHeight="1" x14ac:dyDescent="0.25">
      <c r="Q41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5" spans="17:17" ht="17.100000000000001" customHeight="1" x14ac:dyDescent="0.25">
      <c r="Q41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6" spans="17:17" ht="17.100000000000001" customHeight="1" x14ac:dyDescent="0.25">
      <c r="Q41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7" spans="17:17" ht="17.100000000000001" customHeight="1" x14ac:dyDescent="0.25">
      <c r="Q41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8" spans="17:17" ht="17.100000000000001" customHeight="1" x14ac:dyDescent="0.25">
      <c r="Q41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9" spans="17:17" ht="17.100000000000001" customHeight="1" x14ac:dyDescent="0.25">
      <c r="Q41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0" spans="17:17" ht="17.100000000000001" customHeight="1" x14ac:dyDescent="0.25">
      <c r="Q41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1" spans="17:17" ht="17.100000000000001" customHeight="1" x14ac:dyDescent="0.25">
      <c r="Q41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2" spans="17:17" ht="17.100000000000001" customHeight="1" x14ac:dyDescent="0.25">
      <c r="Q41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3" spans="17:17" ht="17.100000000000001" customHeight="1" x14ac:dyDescent="0.25">
      <c r="Q41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4" spans="17:17" ht="17.100000000000001" customHeight="1" x14ac:dyDescent="0.25">
      <c r="Q41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5" spans="17:17" ht="17.100000000000001" customHeight="1" x14ac:dyDescent="0.25">
      <c r="Q41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6" spans="17:17" ht="17.100000000000001" customHeight="1" x14ac:dyDescent="0.25">
      <c r="Q41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7" spans="17:17" ht="17.100000000000001" customHeight="1" x14ac:dyDescent="0.25">
      <c r="Q41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8" spans="17:17" ht="17.100000000000001" customHeight="1" x14ac:dyDescent="0.25">
      <c r="Q41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9" spans="17:17" ht="17.100000000000001" customHeight="1" x14ac:dyDescent="0.25">
      <c r="Q41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0" spans="17:17" ht="17.100000000000001" customHeight="1" x14ac:dyDescent="0.25">
      <c r="Q41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1" spans="17:17" ht="17.100000000000001" customHeight="1" x14ac:dyDescent="0.25">
      <c r="Q41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2" spans="17:17" ht="17.100000000000001" customHeight="1" x14ac:dyDescent="0.25">
      <c r="Q41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3" spans="17:17" ht="17.100000000000001" customHeight="1" x14ac:dyDescent="0.25">
      <c r="Q41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4" spans="17:17" ht="17.100000000000001" customHeight="1" x14ac:dyDescent="0.25">
      <c r="Q41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5" spans="17:17" ht="17.100000000000001" customHeight="1" x14ac:dyDescent="0.25">
      <c r="Q41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6" spans="17:17" ht="17.100000000000001" customHeight="1" x14ac:dyDescent="0.25">
      <c r="Q41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7" spans="17:17" ht="17.100000000000001" customHeight="1" x14ac:dyDescent="0.25">
      <c r="Q41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8" spans="17:17" ht="17.100000000000001" customHeight="1" x14ac:dyDescent="0.25">
      <c r="Q41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9" spans="17:17" ht="17.100000000000001" customHeight="1" x14ac:dyDescent="0.25">
      <c r="Q41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0" spans="17:17" ht="17.100000000000001" customHeight="1" x14ac:dyDescent="0.25">
      <c r="Q41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1" spans="17:17" ht="17.100000000000001" customHeight="1" x14ac:dyDescent="0.25">
      <c r="Q41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2" spans="17:17" ht="17.100000000000001" customHeight="1" x14ac:dyDescent="0.25">
      <c r="Q41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3" spans="17:17" ht="17.100000000000001" customHeight="1" x14ac:dyDescent="0.25">
      <c r="Q41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4" spans="17:17" ht="17.100000000000001" customHeight="1" x14ac:dyDescent="0.25">
      <c r="Q41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5" spans="17:17" ht="17.100000000000001" customHeight="1" x14ac:dyDescent="0.25">
      <c r="Q41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6" spans="17:17" ht="17.100000000000001" customHeight="1" x14ac:dyDescent="0.25">
      <c r="Q41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7" spans="17:17" ht="17.100000000000001" customHeight="1" x14ac:dyDescent="0.25">
      <c r="Q41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8" spans="17:17" ht="17.100000000000001" customHeight="1" x14ac:dyDescent="0.25">
      <c r="Q41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9" spans="17:17" ht="17.100000000000001" customHeight="1" x14ac:dyDescent="0.25">
      <c r="Q41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0" spans="17:17" ht="17.100000000000001" customHeight="1" x14ac:dyDescent="0.25">
      <c r="Q41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1" spans="17:17" ht="17.100000000000001" customHeight="1" x14ac:dyDescent="0.25">
      <c r="Q41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2" spans="17:17" ht="17.100000000000001" customHeight="1" x14ac:dyDescent="0.25">
      <c r="Q41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3" spans="17:17" ht="17.100000000000001" customHeight="1" x14ac:dyDescent="0.25">
      <c r="Q41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4" spans="17:17" ht="17.100000000000001" customHeight="1" x14ac:dyDescent="0.25">
      <c r="Q41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5" spans="17:17" ht="17.100000000000001" customHeight="1" x14ac:dyDescent="0.25">
      <c r="Q41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6" spans="17:17" ht="17.100000000000001" customHeight="1" x14ac:dyDescent="0.25">
      <c r="Q41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7" spans="17:17" ht="17.100000000000001" customHeight="1" x14ac:dyDescent="0.25">
      <c r="Q41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8" spans="17:17" ht="17.100000000000001" customHeight="1" x14ac:dyDescent="0.25">
      <c r="Q41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9" spans="17:17" ht="17.100000000000001" customHeight="1" x14ac:dyDescent="0.25">
      <c r="Q41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0" spans="17:17" ht="17.100000000000001" customHeight="1" x14ac:dyDescent="0.25">
      <c r="Q41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1" spans="17:17" ht="17.100000000000001" customHeight="1" x14ac:dyDescent="0.25">
      <c r="Q41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2" spans="17:17" ht="17.100000000000001" customHeight="1" x14ac:dyDescent="0.25">
      <c r="Q41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3" spans="17:17" ht="17.100000000000001" customHeight="1" x14ac:dyDescent="0.25">
      <c r="Q41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4" spans="17:17" ht="17.100000000000001" customHeight="1" x14ac:dyDescent="0.25">
      <c r="Q41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5" spans="17:17" ht="17.100000000000001" customHeight="1" x14ac:dyDescent="0.25">
      <c r="Q41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6" spans="17:17" ht="17.100000000000001" customHeight="1" x14ac:dyDescent="0.25">
      <c r="Q41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7" spans="17:17" ht="17.100000000000001" customHeight="1" x14ac:dyDescent="0.25">
      <c r="Q41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8" spans="17:17" ht="17.100000000000001" customHeight="1" x14ac:dyDescent="0.25">
      <c r="Q41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9" spans="17:17" ht="17.100000000000001" customHeight="1" x14ac:dyDescent="0.25">
      <c r="Q41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0" spans="17:17" ht="17.100000000000001" customHeight="1" x14ac:dyDescent="0.25">
      <c r="Q41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1" spans="17:17" ht="17.100000000000001" customHeight="1" x14ac:dyDescent="0.25">
      <c r="Q41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2" spans="17:17" ht="17.100000000000001" customHeight="1" x14ac:dyDescent="0.25">
      <c r="Q41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3" spans="17:17" ht="17.100000000000001" customHeight="1" x14ac:dyDescent="0.25">
      <c r="Q41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4" spans="17:17" ht="17.100000000000001" customHeight="1" x14ac:dyDescent="0.25">
      <c r="Q41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5" spans="17:17" ht="17.100000000000001" customHeight="1" x14ac:dyDescent="0.25">
      <c r="Q41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6" spans="17:17" ht="17.100000000000001" customHeight="1" x14ac:dyDescent="0.25">
      <c r="Q41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7" spans="17:17" ht="17.100000000000001" customHeight="1" x14ac:dyDescent="0.25">
      <c r="Q41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8" spans="17:17" ht="17.100000000000001" customHeight="1" x14ac:dyDescent="0.25">
      <c r="Q41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9" spans="17:17" ht="17.100000000000001" customHeight="1" x14ac:dyDescent="0.25">
      <c r="Q41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0" spans="17:17" ht="17.100000000000001" customHeight="1" x14ac:dyDescent="0.25">
      <c r="Q41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1" spans="17:17" ht="17.100000000000001" customHeight="1" x14ac:dyDescent="0.25">
      <c r="Q41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2" spans="17:17" ht="17.100000000000001" customHeight="1" x14ac:dyDescent="0.25">
      <c r="Q41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3" spans="17:17" ht="17.100000000000001" customHeight="1" x14ac:dyDescent="0.25">
      <c r="Q41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4" spans="17:17" ht="17.100000000000001" customHeight="1" x14ac:dyDescent="0.25">
      <c r="Q41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5" spans="17:17" ht="17.100000000000001" customHeight="1" x14ac:dyDescent="0.25">
      <c r="Q41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6" spans="17:17" ht="17.100000000000001" customHeight="1" x14ac:dyDescent="0.25">
      <c r="Q41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7" spans="17:17" ht="17.100000000000001" customHeight="1" x14ac:dyDescent="0.25">
      <c r="Q41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8" spans="17:17" ht="17.100000000000001" customHeight="1" x14ac:dyDescent="0.25">
      <c r="Q41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9" spans="17:17" ht="17.100000000000001" customHeight="1" x14ac:dyDescent="0.25">
      <c r="Q41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0" spans="17:17" ht="17.100000000000001" customHeight="1" x14ac:dyDescent="0.25">
      <c r="Q41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1" spans="17:17" ht="17.100000000000001" customHeight="1" x14ac:dyDescent="0.25">
      <c r="Q41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2" spans="17:17" ht="17.100000000000001" customHeight="1" x14ac:dyDescent="0.25">
      <c r="Q41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3" spans="17:17" ht="17.100000000000001" customHeight="1" x14ac:dyDescent="0.25">
      <c r="Q41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4" spans="17:17" ht="17.100000000000001" customHeight="1" x14ac:dyDescent="0.25">
      <c r="Q41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5" spans="17:17" ht="17.100000000000001" customHeight="1" x14ac:dyDescent="0.25">
      <c r="Q41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6" spans="17:17" ht="17.100000000000001" customHeight="1" x14ac:dyDescent="0.25">
      <c r="Q41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7" spans="17:17" ht="17.100000000000001" customHeight="1" x14ac:dyDescent="0.25">
      <c r="Q41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8" spans="17:17" ht="17.100000000000001" customHeight="1" x14ac:dyDescent="0.25">
      <c r="Q41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9" spans="17:17" ht="17.100000000000001" customHeight="1" x14ac:dyDescent="0.25">
      <c r="Q41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0" spans="17:17" ht="17.100000000000001" customHeight="1" x14ac:dyDescent="0.25">
      <c r="Q41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1" spans="17:17" ht="17.100000000000001" customHeight="1" x14ac:dyDescent="0.25">
      <c r="Q41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2" spans="17:17" ht="17.100000000000001" customHeight="1" x14ac:dyDescent="0.25">
      <c r="Q41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3" spans="17:17" ht="17.100000000000001" customHeight="1" x14ac:dyDescent="0.25">
      <c r="Q41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4" spans="17:17" ht="17.100000000000001" customHeight="1" x14ac:dyDescent="0.25">
      <c r="Q41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5" spans="17:17" ht="17.100000000000001" customHeight="1" x14ac:dyDescent="0.25">
      <c r="Q41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6" spans="17:17" ht="17.100000000000001" customHeight="1" x14ac:dyDescent="0.25">
      <c r="Q41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7" spans="17:17" ht="17.100000000000001" customHeight="1" x14ac:dyDescent="0.25">
      <c r="Q41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8" spans="17:17" ht="17.100000000000001" customHeight="1" x14ac:dyDescent="0.25">
      <c r="Q41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9" spans="17:17" ht="17.100000000000001" customHeight="1" x14ac:dyDescent="0.25">
      <c r="Q41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0" spans="17:17" ht="17.100000000000001" customHeight="1" x14ac:dyDescent="0.25">
      <c r="Q42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1" spans="17:17" ht="17.100000000000001" customHeight="1" x14ac:dyDescent="0.25">
      <c r="Q42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2" spans="17:17" ht="17.100000000000001" customHeight="1" x14ac:dyDescent="0.25">
      <c r="Q42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3" spans="17:17" ht="17.100000000000001" customHeight="1" x14ac:dyDescent="0.25">
      <c r="Q42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4" spans="17:17" ht="17.100000000000001" customHeight="1" x14ac:dyDescent="0.25">
      <c r="Q42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5" spans="17:17" ht="17.100000000000001" customHeight="1" x14ac:dyDescent="0.25">
      <c r="Q42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6" spans="17:17" ht="17.100000000000001" customHeight="1" x14ac:dyDescent="0.25">
      <c r="Q42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7" spans="17:17" ht="17.100000000000001" customHeight="1" x14ac:dyDescent="0.25">
      <c r="Q42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8" spans="17:17" ht="17.100000000000001" customHeight="1" x14ac:dyDescent="0.25">
      <c r="Q42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9" spans="17:17" ht="17.100000000000001" customHeight="1" x14ac:dyDescent="0.25">
      <c r="Q42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0" spans="17:17" ht="17.100000000000001" customHeight="1" x14ac:dyDescent="0.25">
      <c r="Q42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1" spans="17:17" ht="17.100000000000001" customHeight="1" x14ac:dyDescent="0.25">
      <c r="Q42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2" spans="17:17" ht="17.100000000000001" customHeight="1" x14ac:dyDescent="0.25">
      <c r="Q42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3" spans="17:17" ht="17.100000000000001" customHeight="1" x14ac:dyDescent="0.25">
      <c r="Q42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4" spans="17:17" ht="17.100000000000001" customHeight="1" x14ac:dyDescent="0.25">
      <c r="Q42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5" spans="17:17" ht="17.100000000000001" customHeight="1" x14ac:dyDescent="0.25">
      <c r="Q42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6" spans="17:17" ht="17.100000000000001" customHeight="1" x14ac:dyDescent="0.25">
      <c r="Q42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7" spans="17:17" ht="17.100000000000001" customHeight="1" x14ac:dyDescent="0.25">
      <c r="Q42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8" spans="17:17" ht="17.100000000000001" customHeight="1" x14ac:dyDescent="0.25">
      <c r="Q42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9" spans="17:17" ht="17.100000000000001" customHeight="1" x14ac:dyDescent="0.25">
      <c r="Q42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0" spans="17:17" ht="17.100000000000001" customHeight="1" x14ac:dyDescent="0.25">
      <c r="Q42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1" spans="17:17" ht="17.100000000000001" customHeight="1" x14ac:dyDescent="0.25">
      <c r="Q42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2" spans="17:17" ht="17.100000000000001" customHeight="1" x14ac:dyDescent="0.25">
      <c r="Q42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3" spans="17:17" ht="17.100000000000001" customHeight="1" x14ac:dyDescent="0.25">
      <c r="Q42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4" spans="17:17" ht="17.100000000000001" customHeight="1" x14ac:dyDescent="0.25">
      <c r="Q42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5" spans="17:17" ht="17.100000000000001" customHeight="1" x14ac:dyDescent="0.25">
      <c r="Q42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6" spans="17:17" ht="17.100000000000001" customHeight="1" x14ac:dyDescent="0.25">
      <c r="Q42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7" spans="17:17" ht="17.100000000000001" customHeight="1" x14ac:dyDescent="0.25">
      <c r="Q42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8" spans="17:17" ht="17.100000000000001" customHeight="1" x14ac:dyDescent="0.25">
      <c r="Q42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9" spans="17:17" ht="17.100000000000001" customHeight="1" x14ac:dyDescent="0.25">
      <c r="Q42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0" spans="17:17" ht="17.100000000000001" customHeight="1" x14ac:dyDescent="0.25">
      <c r="Q42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1" spans="17:17" ht="17.100000000000001" customHeight="1" x14ac:dyDescent="0.25">
      <c r="Q42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2" spans="17:17" ht="17.100000000000001" customHeight="1" x14ac:dyDescent="0.25">
      <c r="Q42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3" spans="17:17" ht="17.100000000000001" customHeight="1" x14ac:dyDescent="0.25">
      <c r="Q42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4" spans="17:17" ht="17.100000000000001" customHeight="1" x14ac:dyDescent="0.25">
      <c r="Q42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5" spans="17:17" ht="17.100000000000001" customHeight="1" x14ac:dyDescent="0.25">
      <c r="Q42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6" spans="17:17" ht="17.100000000000001" customHeight="1" x14ac:dyDescent="0.25">
      <c r="Q42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7" spans="17:17" ht="17.100000000000001" customHeight="1" x14ac:dyDescent="0.25">
      <c r="Q42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8" spans="17:17" ht="17.100000000000001" customHeight="1" x14ac:dyDescent="0.25">
      <c r="Q42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9" spans="17:17" ht="17.100000000000001" customHeight="1" x14ac:dyDescent="0.25">
      <c r="Q42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0" spans="17:17" ht="17.100000000000001" customHeight="1" x14ac:dyDescent="0.25">
      <c r="Q42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1" spans="17:17" ht="17.100000000000001" customHeight="1" x14ac:dyDescent="0.25">
      <c r="Q42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2" spans="17:17" ht="17.100000000000001" customHeight="1" x14ac:dyDescent="0.25">
      <c r="Q42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3" spans="17:17" ht="17.100000000000001" customHeight="1" x14ac:dyDescent="0.25">
      <c r="Q42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4" spans="17:17" ht="17.100000000000001" customHeight="1" x14ac:dyDescent="0.25">
      <c r="Q42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5" spans="17:17" ht="17.100000000000001" customHeight="1" x14ac:dyDescent="0.25">
      <c r="Q42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6" spans="17:17" ht="17.100000000000001" customHeight="1" x14ac:dyDescent="0.25">
      <c r="Q42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7" spans="17:17" ht="17.100000000000001" customHeight="1" x14ac:dyDescent="0.25">
      <c r="Q42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8" spans="17:17" ht="17.100000000000001" customHeight="1" x14ac:dyDescent="0.25">
      <c r="Q42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9" spans="17:17" ht="17.100000000000001" customHeight="1" x14ac:dyDescent="0.25">
      <c r="Q42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0" spans="17:17" ht="17.100000000000001" customHeight="1" x14ac:dyDescent="0.25">
      <c r="Q42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1" spans="17:17" ht="17.100000000000001" customHeight="1" x14ac:dyDescent="0.25">
      <c r="Q42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2" spans="17:17" ht="17.100000000000001" customHeight="1" x14ac:dyDescent="0.25">
      <c r="Q42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3" spans="17:17" ht="17.100000000000001" customHeight="1" x14ac:dyDescent="0.25">
      <c r="Q42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4" spans="17:17" ht="17.100000000000001" customHeight="1" x14ac:dyDescent="0.25">
      <c r="Q42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5" spans="17:17" ht="17.100000000000001" customHeight="1" x14ac:dyDescent="0.25">
      <c r="Q42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6" spans="17:17" ht="17.100000000000001" customHeight="1" x14ac:dyDescent="0.25">
      <c r="Q42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7" spans="17:17" ht="17.100000000000001" customHeight="1" x14ac:dyDescent="0.25">
      <c r="Q42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8" spans="17:17" ht="17.100000000000001" customHeight="1" x14ac:dyDescent="0.25">
      <c r="Q42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9" spans="17:17" ht="17.100000000000001" customHeight="1" x14ac:dyDescent="0.25">
      <c r="Q42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0" spans="17:17" ht="17.100000000000001" customHeight="1" x14ac:dyDescent="0.25">
      <c r="Q42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1" spans="17:17" ht="17.100000000000001" customHeight="1" x14ac:dyDescent="0.25">
      <c r="Q42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2" spans="17:17" ht="17.100000000000001" customHeight="1" x14ac:dyDescent="0.25">
      <c r="Q42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3" spans="17:17" ht="17.100000000000001" customHeight="1" x14ac:dyDescent="0.25">
      <c r="Q42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4" spans="17:17" ht="17.100000000000001" customHeight="1" x14ac:dyDescent="0.25">
      <c r="Q42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5" spans="17:17" ht="17.100000000000001" customHeight="1" x14ac:dyDescent="0.25">
      <c r="Q42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6" spans="17:17" ht="17.100000000000001" customHeight="1" x14ac:dyDescent="0.25">
      <c r="Q42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7" spans="17:17" ht="17.100000000000001" customHeight="1" x14ac:dyDescent="0.25">
      <c r="Q42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8" spans="17:17" ht="17.100000000000001" customHeight="1" x14ac:dyDescent="0.25">
      <c r="Q42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9" spans="17:17" ht="17.100000000000001" customHeight="1" x14ac:dyDescent="0.25">
      <c r="Q42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0" spans="17:17" ht="17.100000000000001" customHeight="1" x14ac:dyDescent="0.25">
      <c r="Q42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1" spans="17:17" ht="17.100000000000001" customHeight="1" x14ac:dyDescent="0.25">
      <c r="Q42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2" spans="17:17" ht="17.100000000000001" customHeight="1" x14ac:dyDescent="0.25">
      <c r="Q42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3" spans="17:17" ht="17.100000000000001" customHeight="1" x14ac:dyDescent="0.25">
      <c r="Q42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4" spans="17:17" ht="17.100000000000001" customHeight="1" x14ac:dyDescent="0.25">
      <c r="Q42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5" spans="17:17" ht="17.100000000000001" customHeight="1" x14ac:dyDescent="0.25">
      <c r="Q42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6" spans="17:17" ht="17.100000000000001" customHeight="1" x14ac:dyDescent="0.25">
      <c r="Q42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7" spans="17:17" ht="17.100000000000001" customHeight="1" x14ac:dyDescent="0.25">
      <c r="Q42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8" spans="17:17" ht="17.100000000000001" customHeight="1" x14ac:dyDescent="0.25">
      <c r="Q42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9" spans="17:17" ht="17.100000000000001" customHeight="1" x14ac:dyDescent="0.25">
      <c r="Q42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0" spans="17:17" ht="17.100000000000001" customHeight="1" x14ac:dyDescent="0.25">
      <c r="Q42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1" spans="17:17" ht="17.100000000000001" customHeight="1" x14ac:dyDescent="0.25">
      <c r="Q42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2" spans="17:17" ht="17.100000000000001" customHeight="1" x14ac:dyDescent="0.25">
      <c r="Q42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3" spans="17:17" ht="17.100000000000001" customHeight="1" x14ac:dyDescent="0.25">
      <c r="Q42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4" spans="17:17" ht="17.100000000000001" customHeight="1" x14ac:dyDescent="0.25">
      <c r="Q42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5" spans="17:17" ht="17.100000000000001" customHeight="1" x14ac:dyDescent="0.25">
      <c r="Q42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6" spans="17:17" ht="17.100000000000001" customHeight="1" x14ac:dyDescent="0.25">
      <c r="Q42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7" spans="17:17" ht="17.100000000000001" customHeight="1" x14ac:dyDescent="0.25">
      <c r="Q42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8" spans="17:17" ht="17.100000000000001" customHeight="1" x14ac:dyDescent="0.25">
      <c r="Q42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9" spans="17:17" ht="17.100000000000001" customHeight="1" x14ac:dyDescent="0.25">
      <c r="Q42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0" spans="17:17" ht="17.100000000000001" customHeight="1" x14ac:dyDescent="0.25">
      <c r="Q42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1" spans="17:17" ht="17.100000000000001" customHeight="1" x14ac:dyDescent="0.25">
      <c r="Q42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2" spans="17:17" ht="17.100000000000001" customHeight="1" x14ac:dyDescent="0.25">
      <c r="Q42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3" spans="17:17" ht="17.100000000000001" customHeight="1" x14ac:dyDescent="0.25">
      <c r="Q42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4" spans="17:17" ht="17.100000000000001" customHeight="1" x14ac:dyDescent="0.25">
      <c r="Q42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5" spans="17:17" ht="17.100000000000001" customHeight="1" x14ac:dyDescent="0.25">
      <c r="Q42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6" spans="17:17" ht="17.100000000000001" customHeight="1" x14ac:dyDescent="0.25">
      <c r="Q42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7" spans="17:17" ht="17.100000000000001" customHeight="1" x14ac:dyDescent="0.25">
      <c r="Q42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8" spans="17:17" ht="17.100000000000001" customHeight="1" x14ac:dyDescent="0.25">
      <c r="Q42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9" spans="17:17" ht="17.100000000000001" customHeight="1" x14ac:dyDescent="0.25">
      <c r="Q42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0" spans="17:17" ht="17.100000000000001" customHeight="1" x14ac:dyDescent="0.25">
      <c r="Q43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1" spans="17:17" ht="17.100000000000001" customHeight="1" x14ac:dyDescent="0.25">
      <c r="Q43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2" spans="17:17" ht="17.100000000000001" customHeight="1" x14ac:dyDescent="0.25">
      <c r="Q43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3" spans="17:17" ht="17.100000000000001" customHeight="1" x14ac:dyDescent="0.25">
      <c r="Q43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4" spans="17:17" ht="17.100000000000001" customHeight="1" x14ac:dyDescent="0.25">
      <c r="Q43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5" spans="17:17" ht="17.100000000000001" customHeight="1" x14ac:dyDescent="0.25">
      <c r="Q43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6" spans="17:17" ht="17.100000000000001" customHeight="1" x14ac:dyDescent="0.25">
      <c r="Q43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7" spans="17:17" ht="17.100000000000001" customHeight="1" x14ac:dyDescent="0.25">
      <c r="Q43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8" spans="17:17" ht="17.100000000000001" customHeight="1" x14ac:dyDescent="0.25">
      <c r="Q43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9" spans="17:17" ht="17.100000000000001" customHeight="1" x14ac:dyDescent="0.25">
      <c r="Q43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0" spans="17:17" ht="17.100000000000001" customHeight="1" x14ac:dyDescent="0.25">
      <c r="Q43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1" spans="17:17" ht="17.100000000000001" customHeight="1" x14ac:dyDescent="0.25">
      <c r="Q43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2" spans="17:17" ht="17.100000000000001" customHeight="1" x14ac:dyDescent="0.25">
      <c r="Q43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3" spans="17:17" ht="17.100000000000001" customHeight="1" x14ac:dyDescent="0.25">
      <c r="Q43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4" spans="17:17" ht="17.100000000000001" customHeight="1" x14ac:dyDescent="0.25">
      <c r="Q43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5" spans="17:17" ht="17.100000000000001" customHeight="1" x14ac:dyDescent="0.25">
      <c r="Q43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6" spans="17:17" ht="17.100000000000001" customHeight="1" x14ac:dyDescent="0.25">
      <c r="Q43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7" spans="17:17" ht="17.100000000000001" customHeight="1" x14ac:dyDescent="0.25">
      <c r="Q43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8" spans="17:17" ht="17.100000000000001" customHeight="1" x14ac:dyDescent="0.25">
      <c r="Q43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9" spans="17:17" ht="17.100000000000001" customHeight="1" x14ac:dyDescent="0.25">
      <c r="Q43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0" spans="17:17" ht="17.100000000000001" customHeight="1" x14ac:dyDescent="0.25">
      <c r="Q43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1" spans="17:17" ht="17.100000000000001" customHeight="1" x14ac:dyDescent="0.25">
      <c r="Q43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2" spans="17:17" ht="17.100000000000001" customHeight="1" x14ac:dyDescent="0.25">
      <c r="Q43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3" spans="17:17" ht="17.100000000000001" customHeight="1" x14ac:dyDescent="0.25">
      <c r="Q43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4" spans="17:17" ht="17.100000000000001" customHeight="1" x14ac:dyDescent="0.25">
      <c r="Q43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5" spans="17:17" ht="17.100000000000001" customHeight="1" x14ac:dyDescent="0.25">
      <c r="Q43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6" spans="17:17" ht="17.100000000000001" customHeight="1" x14ac:dyDescent="0.25">
      <c r="Q43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7" spans="17:17" ht="17.100000000000001" customHeight="1" x14ac:dyDescent="0.25">
      <c r="Q43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8" spans="17:17" ht="17.100000000000001" customHeight="1" x14ac:dyDescent="0.25">
      <c r="Q43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9" spans="17:17" ht="17.100000000000001" customHeight="1" x14ac:dyDescent="0.25">
      <c r="Q43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0" spans="17:17" ht="17.100000000000001" customHeight="1" x14ac:dyDescent="0.25">
      <c r="Q43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1" spans="17:17" ht="17.100000000000001" customHeight="1" x14ac:dyDescent="0.25">
      <c r="Q43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2" spans="17:17" ht="17.100000000000001" customHeight="1" x14ac:dyDescent="0.25">
      <c r="Q43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3" spans="17:17" ht="17.100000000000001" customHeight="1" x14ac:dyDescent="0.25">
      <c r="Q43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4" spans="17:17" ht="17.100000000000001" customHeight="1" x14ac:dyDescent="0.25">
      <c r="Q43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5" spans="17:17" ht="17.100000000000001" customHeight="1" x14ac:dyDescent="0.25">
      <c r="Q43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6" spans="17:17" ht="17.100000000000001" customHeight="1" x14ac:dyDescent="0.25">
      <c r="Q43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7" spans="17:17" ht="17.100000000000001" customHeight="1" x14ac:dyDescent="0.25">
      <c r="Q43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8" spans="17:17" ht="17.100000000000001" customHeight="1" x14ac:dyDescent="0.25">
      <c r="Q43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9" spans="17:17" ht="17.100000000000001" customHeight="1" x14ac:dyDescent="0.25">
      <c r="Q43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0" spans="17:17" ht="17.100000000000001" customHeight="1" x14ac:dyDescent="0.25">
      <c r="Q43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1" spans="17:17" ht="17.100000000000001" customHeight="1" x14ac:dyDescent="0.25">
      <c r="Q43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2" spans="17:17" ht="17.100000000000001" customHeight="1" x14ac:dyDescent="0.25">
      <c r="Q43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3" spans="17:17" ht="17.100000000000001" customHeight="1" x14ac:dyDescent="0.25">
      <c r="Q43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4" spans="17:17" ht="17.100000000000001" customHeight="1" x14ac:dyDescent="0.25">
      <c r="Q43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5" spans="17:17" ht="17.100000000000001" customHeight="1" x14ac:dyDescent="0.25">
      <c r="Q43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6" spans="17:17" ht="17.100000000000001" customHeight="1" x14ac:dyDescent="0.25">
      <c r="Q43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7" spans="17:17" ht="17.100000000000001" customHeight="1" x14ac:dyDescent="0.25">
      <c r="Q43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8" spans="17:17" ht="17.100000000000001" customHeight="1" x14ac:dyDescent="0.25">
      <c r="Q43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9" spans="17:17" ht="17.100000000000001" customHeight="1" x14ac:dyDescent="0.25">
      <c r="Q43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0" spans="17:17" ht="17.100000000000001" customHeight="1" x14ac:dyDescent="0.25">
      <c r="Q43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1" spans="17:17" ht="17.100000000000001" customHeight="1" x14ac:dyDescent="0.25">
      <c r="Q43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2" spans="17:17" ht="17.100000000000001" customHeight="1" x14ac:dyDescent="0.25">
      <c r="Q43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3" spans="17:17" ht="17.100000000000001" customHeight="1" x14ac:dyDescent="0.25">
      <c r="Q43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4" spans="17:17" ht="17.100000000000001" customHeight="1" x14ac:dyDescent="0.25">
      <c r="Q43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5" spans="17:17" ht="17.100000000000001" customHeight="1" x14ac:dyDescent="0.25">
      <c r="Q43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6" spans="17:17" ht="17.100000000000001" customHeight="1" x14ac:dyDescent="0.25">
      <c r="Q43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7" spans="17:17" ht="17.100000000000001" customHeight="1" x14ac:dyDescent="0.25">
      <c r="Q43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8" spans="17:17" ht="17.100000000000001" customHeight="1" x14ac:dyDescent="0.25">
      <c r="Q43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9" spans="17:17" ht="17.100000000000001" customHeight="1" x14ac:dyDescent="0.25">
      <c r="Q43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0" spans="17:17" ht="17.100000000000001" customHeight="1" x14ac:dyDescent="0.25">
      <c r="Q43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1" spans="17:17" ht="17.100000000000001" customHeight="1" x14ac:dyDescent="0.25">
      <c r="Q43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2" spans="17:17" ht="17.100000000000001" customHeight="1" x14ac:dyDescent="0.25">
      <c r="Q43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3" spans="17:17" ht="17.100000000000001" customHeight="1" x14ac:dyDescent="0.25">
      <c r="Q43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4" spans="17:17" ht="17.100000000000001" customHeight="1" x14ac:dyDescent="0.25">
      <c r="Q43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5" spans="17:17" ht="17.100000000000001" customHeight="1" x14ac:dyDescent="0.25">
      <c r="Q43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6" spans="17:17" ht="17.100000000000001" customHeight="1" x14ac:dyDescent="0.25">
      <c r="Q43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7" spans="17:17" ht="17.100000000000001" customHeight="1" x14ac:dyDescent="0.25">
      <c r="Q43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8" spans="17:17" ht="17.100000000000001" customHeight="1" x14ac:dyDescent="0.25">
      <c r="Q43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9" spans="17:17" ht="17.100000000000001" customHeight="1" x14ac:dyDescent="0.25">
      <c r="Q43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0" spans="17:17" ht="17.100000000000001" customHeight="1" x14ac:dyDescent="0.25">
      <c r="Q43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1" spans="17:17" ht="17.100000000000001" customHeight="1" x14ac:dyDescent="0.25">
      <c r="Q43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2" spans="17:17" ht="17.100000000000001" customHeight="1" x14ac:dyDescent="0.25">
      <c r="Q43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3" spans="17:17" ht="17.100000000000001" customHeight="1" x14ac:dyDescent="0.25">
      <c r="Q43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4" spans="17:17" ht="17.100000000000001" customHeight="1" x14ac:dyDescent="0.25">
      <c r="Q43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5" spans="17:17" ht="17.100000000000001" customHeight="1" x14ac:dyDescent="0.25">
      <c r="Q43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6" spans="17:17" ht="17.100000000000001" customHeight="1" x14ac:dyDescent="0.25">
      <c r="Q43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7" spans="17:17" ht="17.100000000000001" customHeight="1" x14ac:dyDescent="0.25">
      <c r="Q43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8" spans="17:17" ht="17.100000000000001" customHeight="1" x14ac:dyDescent="0.25">
      <c r="Q43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9" spans="17:17" ht="17.100000000000001" customHeight="1" x14ac:dyDescent="0.25">
      <c r="Q43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0" spans="17:17" ht="17.100000000000001" customHeight="1" x14ac:dyDescent="0.25">
      <c r="Q43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1" spans="17:17" ht="17.100000000000001" customHeight="1" x14ac:dyDescent="0.25">
      <c r="Q43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2" spans="17:17" ht="17.100000000000001" customHeight="1" x14ac:dyDescent="0.25">
      <c r="Q43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3" spans="17:17" ht="17.100000000000001" customHeight="1" x14ac:dyDescent="0.25">
      <c r="Q43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4" spans="17:17" ht="17.100000000000001" customHeight="1" x14ac:dyDescent="0.25">
      <c r="Q43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5" spans="17:17" ht="17.100000000000001" customHeight="1" x14ac:dyDescent="0.25">
      <c r="Q43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6" spans="17:17" ht="17.100000000000001" customHeight="1" x14ac:dyDescent="0.25">
      <c r="Q43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7" spans="17:17" ht="17.100000000000001" customHeight="1" x14ac:dyDescent="0.25">
      <c r="Q43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8" spans="17:17" ht="17.100000000000001" customHeight="1" x14ac:dyDescent="0.25">
      <c r="Q43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9" spans="17:17" ht="17.100000000000001" customHeight="1" x14ac:dyDescent="0.25">
      <c r="Q43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0" spans="17:17" ht="17.100000000000001" customHeight="1" x14ac:dyDescent="0.25">
      <c r="Q43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1" spans="17:17" ht="17.100000000000001" customHeight="1" x14ac:dyDescent="0.25">
      <c r="Q43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2" spans="17:17" ht="17.100000000000001" customHeight="1" x14ac:dyDescent="0.25">
      <c r="Q43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3" spans="17:17" ht="17.100000000000001" customHeight="1" x14ac:dyDescent="0.25">
      <c r="Q43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4" spans="17:17" ht="17.100000000000001" customHeight="1" x14ac:dyDescent="0.25">
      <c r="Q43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5" spans="17:17" ht="17.100000000000001" customHeight="1" x14ac:dyDescent="0.25">
      <c r="Q43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6" spans="17:17" ht="17.100000000000001" customHeight="1" x14ac:dyDescent="0.25">
      <c r="Q43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7" spans="17:17" ht="17.100000000000001" customHeight="1" x14ac:dyDescent="0.25">
      <c r="Q43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8" spans="17:17" ht="17.100000000000001" customHeight="1" x14ac:dyDescent="0.25">
      <c r="Q43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9" spans="17:17" ht="17.100000000000001" customHeight="1" x14ac:dyDescent="0.25">
      <c r="Q43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0" spans="17:17" ht="17.100000000000001" customHeight="1" x14ac:dyDescent="0.25">
      <c r="Q44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1" spans="17:17" ht="17.100000000000001" customHeight="1" x14ac:dyDescent="0.25">
      <c r="Q44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2" spans="17:17" ht="17.100000000000001" customHeight="1" x14ac:dyDescent="0.25">
      <c r="Q44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3" spans="17:17" ht="17.100000000000001" customHeight="1" x14ac:dyDescent="0.25">
      <c r="Q44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4" spans="17:17" ht="17.100000000000001" customHeight="1" x14ac:dyDescent="0.25">
      <c r="Q44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5" spans="17:17" ht="17.100000000000001" customHeight="1" x14ac:dyDescent="0.25">
      <c r="Q44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6" spans="17:17" ht="17.100000000000001" customHeight="1" x14ac:dyDescent="0.25">
      <c r="Q44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7" spans="17:17" ht="17.100000000000001" customHeight="1" x14ac:dyDescent="0.25">
      <c r="Q44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8" spans="17:17" ht="17.100000000000001" customHeight="1" x14ac:dyDescent="0.25">
      <c r="Q44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9" spans="17:17" ht="17.100000000000001" customHeight="1" x14ac:dyDescent="0.25">
      <c r="Q44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0" spans="17:17" ht="17.100000000000001" customHeight="1" x14ac:dyDescent="0.25">
      <c r="Q44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1" spans="17:17" ht="17.100000000000001" customHeight="1" x14ac:dyDescent="0.25">
      <c r="Q44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2" spans="17:17" ht="17.100000000000001" customHeight="1" x14ac:dyDescent="0.25">
      <c r="Q44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3" spans="17:17" ht="17.100000000000001" customHeight="1" x14ac:dyDescent="0.25">
      <c r="Q44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4" spans="17:17" ht="17.100000000000001" customHeight="1" x14ac:dyDescent="0.25">
      <c r="Q44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5" spans="17:17" ht="17.100000000000001" customHeight="1" x14ac:dyDescent="0.25">
      <c r="Q44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6" spans="17:17" ht="17.100000000000001" customHeight="1" x14ac:dyDescent="0.25">
      <c r="Q44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7" spans="17:17" ht="17.100000000000001" customHeight="1" x14ac:dyDescent="0.25">
      <c r="Q44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8" spans="17:17" ht="17.100000000000001" customHeight="1" x14ac:dyDescent="0.25">
      <c r="Q44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9" spans="17:17" ht="17.100000000000001" customHeight="1" x14ac:dyDescent="0.25">
      <c r="Q44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0" spans="17:17" ht="17.100000000000001" customHeight="1" x14ac:dyDescent="0.25">
      <c r="Q44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1" spans="17:17" ht="17.100000000000001" customHeight="1" x14ac:dyDescent="0.25">
      <c r="Q44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2" spans="17:17" ht="17.100000000000001" customHeight="1" x14ac:dyDescent="0.25">
      <c r="Q44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3" spans="17:17" ht="17.100000000000001" customHeight="1" x14ac:dyDescent="0.25">
      <c r="Q44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4" spans="17:17" ht="17.100000000000001" customHeight="1" x14ac:dyDescent="0.25">
      <c r="Q44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5" spans="17:17" ht="17.100000000000001" customHeight="1" x14ac:dyDescent="0.25">
      <c r="Q44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6" spans="17:17" ht="17.100000000000001" customHeight="1" x14ac:dyDescent="0.25">
      <c r="Q44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7" spans="17:17" ht="17.100000000000001" customHeight="1" x14ac:dyDescent="0.25">
      <c r="Q44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8" spans="17:17" ht="17.100000000000001" customHeight="1" x14ac:dyDescent="0.25">
      <c r="Q44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9" spans="17:17" ht="17.100000000000001" customHeight="1" x14ac:dyDescent="0.25">
      <c r="Q44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0" spans="17:17" ht="17.100000000000001" customHeight="1" x14ac:dyDescent="0.25">
      <c r="Q44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1" spans="17:17" ht="17.100000000000001" customHeight="1" x14ac:dyDescent="0.25">
      <c r="Q44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2" spans="17:17" ht="17.100000000000001" customHeight="1" x14ac:dyDescent="0.25">
      <c r="Q44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3" spans="17:17" ht="17.100000000000001" customHeight="1" x14ac:dyDescent="0.25">
      <c r="Q44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4" spans="17:17" ht="17.100000000000001" customHeight="1" x14ac:dyDescent="0.25">
      <c r="Q44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5" spans="17:17" ht="17.100000000000001" customHeight="1" x14ac:dyDescent="0.25">
      <c r="Q44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6" spans="17:17" ht="17.100000000000001" customHeight="1" x14ac:dyDescent="0.25">
      <c r="Q44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7" spans="17:17" ht="17.100000000000001" customHeight="1" x14ac:dyDescent="0.25">
      <c r="Q44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8" spans="17:17" ht="17.100000000000001" customHeight="1" x14ac:dyDescent="0.25">
      <c r="Q44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9" spans="17:17" ht="17.100000000000001" customHeight="1" x14ac:dyDescent="0.25">
      <c r="Q44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0" spans="17:17" ht="17.100000000000001" customHeight="1" x14ac:dyDescent="0.25">
      <c r="Q44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1" spans="17:17" ht="17.100000000000001" customHeight="1" x14ac:dyDescent="0.25">
      <c r="Q44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2" spans="17:17" ht="17.100000000000001" customHeight="1" x14ac:dyDescent="0.25">
      <c r="Q44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3" spans="17:17" ht="17.100000000000001" customHeight="1" x14ac:dyDescent="0.25">
      <c r="Q44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4" spans="17:17" ht="17.100000000000001" customHeight="1" x14ac:dyDescent="0.25">
      <c r="Q44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5" spans="17:17" ht="17.100000000000001" customHeight="1" x14ac:dyDescent="0.25">
      <c r="Q44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6" spans="17:17" ht="17.100000000000001" customHeight="1" x14ac:dyDescent="0.25">
      <c r="Q44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7" spans="17:17" ht="17.100000000000001" customHeight="1" x14ac:dyDescent="0.25">
      <c r="Q44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8" spans="17:17" ht="17.100000000000001" customHeight="1" x14ac:dyDescent="0.25">
      <c r="Q44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9" spans="17:17" ht="17.100000000000001" customHeight="1" x14ac:dyDescent="0.25">
      <c r="Q44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0" spans="17:17" ht="17.100000000000001" customHeight="1" x14ac:dyDescent="0.25">
      <c r="Q44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1" spans="17:17" ht="17.100000000000001" customHeight="1" x14ac:dyDescent="0.25">
      <c r="Q44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2" spans="17:17" ht="17.100000000000001" customHeight="1" x14ac:dyDescent="0.25">
      <c r="Q44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3" spans="17:17" ht="17.100000000000001" customHeight="1" x14ac:dyDescent="0.25">
      <c r="Q44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4" spans="17:17" ht="17.100000000000001" customHeight="1" x14ac:dyDescent="0.25">
      <c r="Q44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5" spans="17:17" ht="17.100000000000001" customHeight="1" x14ac:dyDescent="0.25">
      <c r="Q44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6" spans="17:17" ht="17.100000000000001" customHeight="1" x14ac:dyDescent="0.25">
      <c r="Q44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7" spans="17:17" ht="17.100000000000001" customHeight="1" x14ac:dyDescent="0.25">
      <c r="Q44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8" spans="17:17" ht="17.100000000000001" customHeight="1" x14ac:dyDescent="0.25">
      <c r="Q44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9" spans="17:17" ht="17.100000000000001" customHeight="1" x14ac:dyDescent="0.25">
      <c r="Q44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0" spans="17:17" ht="17.100000000000001" customHeight="1" x14ac:dyDescent="0.25">
      <c r="Q44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1" spans="17:17" ht="17.100000000000001" customHeight="1" x14ac:dyDescent="0.25">
      <c r="Q44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2" spans="17:17" ht="17.100000000000001" customHeight="1" x14ac:dyDescent="0.25">
      <c r="Q44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3" spans="17:17" ht="17.100000000000001" customHeight="1" x14ac:dyDescent="0.25">
      <c r="Q44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4" spans="17:17" ht="17.100000000000001" customHeight="1" x14ac:dyDescent="0.25">
      <c r="Q44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5" spans="17:17" ht="17.100000000000001" customHeight="1" x14ac:dyDescent="0.25">
      <c r="Q44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6" spans="17:17" ht="17.100000000000001" customHeight="1" x14ac:dyDescent="0.25">
      <c r="Q44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7" spans="17:17" ht="17.100000000000001" customHeight="1" x14ac:dyDescent="0.25">
      <c r="Q44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8" spans="17:17" ht="17.100000000000001" customHeight="1" x14ac:dyDescent="0.25">
      <c r="Q44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9" spans="17:17" ht="17.100000000000001" customHeight="1" x14ac:dyDescent="0.25">
      <c r="Q44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0" spans="17:17" ht="17.100000000000001" customHeight="1" x14ac:dyDescent="0.25">
      <c r="Q44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1" spans="17:17" ht="17.100000000000001" customHeight="1" x14ac:dyDescent="0.25">
      <c r="Q44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2" spans="17:17" ht="17.100000000000001" customHeight="1" x14ac:dyDescent="0.25">
      <c r="Q44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3" spans="17:17" ht="17.100000000000001" customHeight="1" x14ac:dyDescent="0.25">
      <c r="Q44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4" spans="17:17" ht="17.100000000000001" customHeight="1" x14ac:dyDescent="0.25">
      <c r="Q44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5" spans="17:17" ht="17.100000000000001" customHeight="1" x14ac:dyDescent="0.25">
      <c r="Q44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6" spans="17:17" ht="17.100000000000001" customHeight="1" x14ac:dyDescent="0.25">
      <c r="Q44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7" spans="17:17" ht="17.100000000000001" customHeight="1" x14ac:dyDescent="0.25">
      <c r="Q44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8" spans="17:17" ht="17.100000000000001" customHeight="1" x14ac:dyDescent="0.25">
      <c r="Q44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9" spans="17:17" ht="17.100000000000001" customHeight="1" x14ac:dyDescent="0.25">
      <c r="Q44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0" spans="17:17" ht="17.100000000000001" customHeight="1" x14ac:dyDescent="0.25">
      <c r="Q44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1" spans="17:17" ht="17.100000000000001" customHeight="1" x14ac:dyDescent="0.25">
      <c r="Q44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2" spans="17:17" ht="17.100000000000001" customHeight="1" x14ac:dyDescent="0.25">
      <c r="Q44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3" spans="17:17" ht="17.100000000000001" customHeight="1" x14ac:dyDescent="0.25">
      <c r="Q44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4" spans="17:17" ht="17.100000000000001" customHeight="1" x14ac:dyDescent="0.25">
      <c r="Q44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5" spans="17:17" ht="17.100000000000001" customHeight="1" x14ac:dyDescent="0.25">
      <c r="Q44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6" spans="17:17" ht="17.100000000000001" customHeight="1" x14ac:dyDescent="0.25">
      <c r="Q44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7" spans="17:17" ht="17.100000000000001" customHeight="1" x14ac:dyDescent="0.25">
      <c r="Q44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8" spans="17:17" ht="17.100000000000001" customHeight="1" x14ac:dyDescent="0.25">
      <c r="Q44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9" spans="17:17" ht="17.100000000000001" customHeight="1" x14ac:dyDescent="0.25">
      <c r="Q44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0" spans="17:17" ht="17.100000000000001" customHeight="1" x14ac:dyDescent="0.25">
      <c r="Q44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1" spans="17:17" ht="17.100000000000001" customHeight="1" x14ac:dyDescent="0.25">
      <c r="Q44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2" spans="17:17" ht="17.100000000000001" customHeight="1" x14ac:dyDescent="0.25">
      <c r="Q44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3" spans="17:17" ht="17.100000000000001" customHeight="1" x14ac:dyDescent="0.25">
      <c r="Q44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4" spans="17:17" ht="17.100000000000001" customHeight="1" x14ac:dyDescent="0.25">
      <c r="Q44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5" spans="17:17" ht="17.100000000000001" customHeight="1" x14ac:dyDescent="0.25">
      <c r="Q44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6" spans="17:17" ht="17.100000000000001" customHeight="1" x14ac:dyDescent="0.25">
      <c r="Q44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7" spans="17:17" ht="17.100000000000001" customHeight="1" x14ac:dyDescent="0.25">
      <c r="Q44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8" spans="17:17" ht="17.100000000000001" customHeight="1" x14ac:dyDescent="0.25">
      <c r="Q44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9" spans="17:17" ht="17.100000000000001" customHeight="1" x14ac:dyDescent="0.25">
      <c r="Q44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0" spans="17:17" ht="17.100000000000001" customHeight="1" x14ac:dyDescent="0.25">
      <c r="Q45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1" spans="17:17" ht="17.100000000000001" customHeight="1" x14ac:dyDescent="0.25">
      <c r="Q45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2" spans="17:17" ht="17.100000000000001" customHeight="1" x14ac:dyDescent="0.25">
      <c r="Q45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3" spans="17:17" ht="17.100000000000001" customHeight="1" x14ac:dyDescent="0.25">
      <c r="Q45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4" spans="17:17" ht="17.100000000000001" customHeight="1" x14ac:dyDescent="0.25">
      <c r="Q45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5" spans="17:17" ht="17.100000000000001" customHeight="1" x14ac:dyDescent="0.25">
      <c r="Q45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6" spans="17:17" ht="17.100000000000001" customHeight="1" x14ac:dyDescent="0.25">
      <c r="Q45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7" spans="17:17" ht="17.100000000000001" customHeight="1" x14ac:dyDescent="0.25">
      <c r="Q45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8" spans="17:17" ht="17.100000000000001" customHeight="1" x14ac:dyDescent="0.25">
      <c r="Q45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9" spans="17:17" ht="17.100000000000001" customHeight="1" x14ac:dyDescent="0.25">
      <c r="Q45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0" spans="17:17" ht="17.100000000000001" customHeight="1" x14ac:dyDescent="0.25">
      <c r="Q45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1" spans="17:17" ht="17.100000000000001" customHeight="1" x14ac:dyDescent="0.25">
      <c r="Q45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2" spans="17:17" ht="17.100000000000001" customHeight="1" x14ac:dyDescent="0.25">
      <c r="Q45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3" spans="17:17" ht="17.100000000000001" customHeight="1" x14ac:dyDescent="0.25">
      <c r="Q45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4" spans="17:17" ht="17.100000000000001" customHeight="1" x14ac:dyDescent="0.25">
      <c r="Q45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5" spans="17:17" ht="17.100000000000001" customHeight="1" x14ac:dyDescent="0.25">
      <c r="Q45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6" spans="17:17" ht="17.100000000000001" customHeight="1" x14ac:dyDescent="0.25">
      <c r="Q45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7" spans="17:17" ht="17.100000000000001" customHeight="1" x14ac:dyDescent="0.25">
      <c r="Q45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8" spans="17:17" ht="17.100000000000001" customHeight="1" x14ac:dyDescent="0.25">
      <c r="Q45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9" spans="17:17" ht="17.100000000000001" customHeight="1" x14ac:dyDescent="0.25">
      <c r="Q45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0" spans="17:17" ht="17.100000000000001" customHeight="1" x14ac:dyDescent="0.25">
      <c r="Q45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1" spans="17:17" ht="17.100000000000001" customHeight="1" x14ac:dyDescent="0.25">
      <c r="Q45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2" spans="17:17" ht="17.100000000000001" customHeight="1" x14ac:dyDescent="0.25">
      <c r="Q45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3" spans="17:17" ht="17.100000000000001" customHeight="1" x14ac:dyDescent="0.25">
      <c r="Q45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4" spans="17:17" ht="17.100000000000001" customHeight="1" x14ac:dyDescent="0.25">
      <c r="Q45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5" spans="17:17" ht="17.100000000000001" customHeight="1" x14ac:dyDescent="0.25">
      <c r="Q45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6" spans="17:17" ht="17.100000000000001" customHeight="1" x14ac:dyDescent="0.25">
      <c r="Q45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7" spans="17:17" ht="17.100000000000001" customHeight="1" x14ac:dyDescent="0.25">
      <c r="Q45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8" spans="17:17" ht="17.100000000000001" customHeight="1" x14ac:dyDescent="0.25">
      <c r="Q45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9" spans="17:17" ht="17.100000000000001" customHeight="1" x14ac:dyDescent="0.25">
      <c r="Q45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0" spans="17:17" ht="17.100000000000001" customHeight="1" x14ac:dyDescent="0.25">
      <c r="Q45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1" spans="17:17" ht="17.100000000000001" customHeight="1" x14ac:dyDescent="0.25">
      <c r="Q45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2" spans="17:17" ht="17.100000000000001" customHeight="1" x14ac:dyDescent="0.25">
      <c r="Q45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3" spans="17:17" ht="17.100000000000001" customHeight="1" x14ac:dyDescent="0.25">
      <c r="Q45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4" spans="17:17" ht="17.100000000000001" customHeight="1" x14ac:dyDescent="0.25">
      <c r="Q45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5" spans="17:17" ht="17.100000000000001" customHeight="1" x14ac:dyDescent="0.25">
      <c r="Q45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6" spans="17:17" ht="17.100000000000001" customHeight="1" x14ac:dyDescent="0.25">
      <c r="Q45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7" spans="17:17" ht="17.100000000000001" customHeight="1" x14ac:dyDescent="0.25">
      <c r="Q45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8" spans="17:17" ht="17.100000000000001" customHeight="1" x14ac:dyDescent="0.25">
      <c r="Q45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9" spans="17:17" ht="17.100000000000001" customHeight="1" x14ac:dyDescent="0.25">
      <c r="Q45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0" spans="17:17" ht="17.100000000000001" customHeight="1" x14ac:dyDescent="0.25">
      <c r="Q45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1" spans="17:17" ht="17.100000000000001" customHeight="1" x14ac:dyDescent="0.25">
      <c r="Q45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2" spans="17:17" ht="17.100000000000001" customHeight="1" x14ac:dyDescent="0.25">
      <c r="Q45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3" spans="17:17" ht="17.100000000000001" customHeight="1" x14ac:dyDescent="0.25">
      <c r="Q45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4" spans="17:17" ht="17.100000000000001" customHeight="1" x14ac:dyDescent="0.25">
      <c r="Q45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5" spans="17:17" ht="17.100000000000001" customHeight="1" x14ac:dyDescent="0.25">
      <c r="Q45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6" spans="17:17" ht="17.100000000000001" customHeight="1" x14ac:dyDescent="0.25">
      <c r="Q45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7" spans="17:17" ht="17.100000000000001" customHeight="1" x14ac:dyDescent="0.25">
      <c r="Q45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8" spans="17:17" ht="17.100000000000001" customHeight="1" x14ac:dyDescent="0.25">
      <c r="Q45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9" spans="17:17" ht="17.100000000000001" customHeight="1" x14ac:dyDescent="0.25">
      <c r="Q45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0" spans="17:17" ht="17.100000000000001" customHeight="1" x14ac:dyDescent="0.25">
      <c r="Q45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1" spans="17:17" ht="17.100000000000001" customHeight="1" x14ac:dyDescent="0.25">
      <c r="Q45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2" spans="17:17" ht="17.100000000000001" customHeight="1" x14ac:dyDescent="0.25">
      <c r="Q45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3" spans="17:17" ht="17.100000000000001" customHeight="1" x14ac:dyDescent="0.25">
      <c r="Q45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4" spans="17:17" ht="17.100000000000001" customHeight="1" x14ac:dyDescent="0.25">
      <c r="Q45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5" spans="17:17" ht="17.100000000000001" customHeight="1" x14ac:dyDescent="0.25">
      <c r="Q45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6" spans="17:17" ht="17.100000000000001" customHeight="1" x14ac:dyDescent="0.25">
      <c r="Q45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7" spans="17:17" ht="17.100000000000001" customHeight="1" x14ac:dyDescent="0.25">
      <c r="Q45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8" spans="17:17" ht="17.100000000000001" customHeight="1" x14ac:dyDescent="0.25">
      <c r="Q45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9" spans="17:17" ht="17.100000000000001" customHeight="1" x14ac:dyDescent="0.25">
      <c r="Q45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0" spans="17:17" ht="17.100000000000001" customHeight="1" x14ac:dyDescent="0.25">
      <c r="Q45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1" spans="17:17" ht="17.100000000000001" customHeight="1" x14ac:dyDescent="0.25">
      <c r="Q45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2" spans="17:17" ht="17.100000000000001" customHeight="1" x14ac:dyDescent="0.25">
      <c r="Q45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3" spans="17:17" ht="17.100000000000001" customHeight="1" x14ac:dyDescent="0.25">
      <c r="Q45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4" spans="17:17" ht="17.100000000000001" customHeight="1" x14ac:dyDescent="0.25">
      <c r="Q45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5" spans="17:17" ht="17.100000000000001" customHeight="1" x14ac:dyDescent="0.25">
      <c r="Q45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6" spans="17:17" ht="17.100000000000001" customHeight="1" x14ac:dyDescent="0.25">
      <c r="Q45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7" spans="17:17" ht="17.100000000000001" customHeight="1" x14ac:dyDescent="0.25">
      <c r="Q45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8" spans="17:17" ht="17.100000000000001" customHeight="1" x14ac:dyDescent="0.25">
      <c r="Q45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9" spans="17:17" ht="17.100000000000001" customHeight="1" x14ac:dyDescent="0.25">
      <c r="Q45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0" spans="17:17" ht="17.100000000000001" customHeight="1" x14ac:dyDescent="0.25">
      <c r="Q45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1" spans="17:17" ht="17.100000000000001" customHeight="1" x14ac:dyDescent="0.25">
      <c r="Q45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2" spans="17:17" ht="17.100000000000001" customHeight="1" x14ac:dyDescent="0.25">
      <c r="Q45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3" spans="17:17" ht="17.100000000000001" customHeight="1" x14ac:dyDescent="0.25">
      <c r="Q45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4" spans="17:17" ht="17.100000000000001" customHeight="1" x14ac:dyDescent="0.25">
      <c r="Q45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5" spans="17:17" ht="17.100000000000001" customHeight="1" x14ac:dyDescent="0.25">
      <c r="Q45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6" spans="17:17" ht="17.100000000000001" customHeight="1" x14ac:dyDescent="0.25">
      <c r="Q45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7" spans="17:17" ht="17.100000000000001" customHeight="1" x14ac:dyDescent="0.25">
      <c r="Q45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8" spans="17:17" ht="17.100000000000001" customHeight="1" x14ac:dyDescent="0.25">
      <c r="Q45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9" spans="17:17" ht="17.100000000000001" customHeight="1" x14ac:dyDescent="0.25">
      <c r="Q45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0" spans="17:17" ht="17.100000000000001" customHeight="1" x14ac:dyDescent="0.25">
      <c r="Q45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1" spans="17:17" ht="17.100000000000001" customHeight="1" x14ac:dyDescent="0.25">
      <c r="Q45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2" spans="17:17" ht="17.100000000000001" customHeight="1" x14ac:dyDescent="0.25">
      <c r="Q45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3" spans="17:17" ht="17.100000000000001" customHeight="1" x14ac:dyDescent="0.25">
      <c r="Q45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4" spans="17:17" ht="17.100000000000001" customHeight="1" x14ac:dyDescent="0.25">
      <c r="Q45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5" spans="17:17" ht="17.100000000000001" customHeight="1" x14ac:dyDescent="0.25">
      <c r="Q45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6" spans="17:17" ht="17.100000000000001" customHeight="1" x14ac:dyDescent="0.25">
      <c r="Q45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7" spans="17:17" ht="17.100000000000001" customHeight="1" x14ac:dyDescent="0.25">
      <c r="Q45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8" spans="17:17" ht="17.100000000000001" customHeight="1" x14ac:dyDescent="0.25">
      <c r="Q45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9" spans="17:17" ht="17.100000000000001" customHeight="1" x14ac:dyDescent="0.25">
      <c r="Q45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0" spans="17:17" ht="17.100000000000001" customHeight="1" x14ac:dyDescent="0.25">
      <c r="Q45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1" spans="17:17" ht="17.100000000000001" customHeight="1" x14ac:dyDescent="0.25">
      <c r="Q45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2" spans="17:17" ht="17.100000000000001" customHeight="1" x14ac:dyDescent="0.25">
      <c r="Q45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3" spans="17:17" ht="17.100000000000001" customHeight="1" x14ac:dyDescent="0.25">
      <c r="Q45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4" spans="17:17" ht="17.100000000000001" customHeight="1" x14ac:dyDescent="0.25">
      <c r="Q45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5" spans="17:17" ht="17.100000000000001" customHeight="1" x14ac:dyDescent="0.25">
      <c r="Q45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6" spans="17:17" ht="17.100000000000001" customHeight="1" x14ac:dyDescent="0.25">
      <c r="Q45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7" spans="17:17" ht="17.100000000000001" customHeight="1" x14ac:dyDescent="0.25">
      <c r="Q45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8" spans="17:17" ht="17.100000000000001" customHeight="1" x14ac:dyDescent="0.25">
      <c r="Q45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9" spans="17:17" ht="17.100000000000001" customHeight="1" x14ac:dyDescent="0.25">
      <c r="Q45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0" spans="17:17" ht="17.100000000000001" customHeight="1" x14ac:dyDescent="0.25">
      <c r="Q46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1" spans="17:17" ht="17.100000000000001" customHeight="1" x14ac:dyDescent="0.25">
      <c r="Q46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2" spans="17:17" ht="17.100000000000001" customHeight="1" x14ac:dyDescent="0.25">
      <c r="Q46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3" spans="17:17" ht="17.100000000000001" customHeight="1" x14ac:dyDescent="0.25">
      <c r="Q46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4" spans="17:17" ht="17.100000000000001" customHeight="1" x14ac:dyDescent="0.25">
      <c r="Q46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5" spans="17:17" ht="17.100000000000001" customHeight="1" x14ac:dyDescent="0.25">
      <c r="Q46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6" spans="17:17" ht="17.100000000000001" customHeight="1" x14ac:dyDescent="0.25">
      <c r="Q46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7" spans="17:17" ht="17.100000000000001" customHeight="1" x14ac:dyDescent="0.25">
      <c r="Q46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8" spans="17:17" ht="17.100000000000001" customHeight="1" x14ac:dyDescent="0.25">
      <c r="Q46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9" spans="17:17" ht="17.100000000000001" customHeight="1" x14ac:dyDescent="0.25">
      <c r="Q46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0" spans="17:17" ht="17.100000000000001" customHeight="1" x14ac:dyDescent="0.25">
      <c r="Q46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1" spans="17:17" ht="17.100000000000001" customHeight="1" x14ac:dyDescent="0.25">
      <c r="Q46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2" spans="17:17" ht="17.100000000000001" customHeight="1" x14ac:dyDescent="0.25">
      <c r="Q46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3" spans="17:17" ht="17.100000000000001" customHeight="1" x14ac:dyDescent="0.25">
      <c r="Q46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4" spans="17:17" ht="17.100000000000001" customHeight="1" x14ac:dyDescent="0.25">
      <c r="Q46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5" spans="17:17" ht="17.100000000000001" customHeight="1" x14ac:dyDescent="0.25">
      <c r="Q46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6" spans="17:17" ht="17.100000000000001" customHeight="1" x14ac:dyDescent="0.25">
      <c r="Q46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7" spans="17:17" ht="17.100000000000001" customHeight="1" x14ac:dyDescent="0.25">
      <c r="Q46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8" spans="17:17" ht="17.100000000000001" customHeight="1" x14ac:dyDescent="0.25">
      <c r="Q46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9" spans="17:17" ht="17.100000000000001" customHeight="1" x14ac:dyDescent="0.25">
      <c r="Q46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0" spans="17:17" ht="17.100000000000001" customHeight="1" x14ac:dyDescent="0.25">
      <c r="Q46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1" spans="17:17" ht="17.100000000000001" customHeight="1" x14ac:dyDescent="0.25">
      <c r="Q46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2" spans="17:17" ht="17.100000000000001" customHeight="1" x14ac:dyDescent="0.25">
      <c r="Q46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3" spans="17:17" ht="17.100000000000001" customHeight="1" x14ac:dyDescent="0.25">
      <c r="Q46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4" spans="17:17" ht="17.100000000000001" customHeight="1" x14ac:dyDescent="0.25">
      <c r="Q46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5" spans="17:17" ht="17.100000000000001" customHeight="1" x14ac:dyDescent="0.25">
      <c r="Q46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6" spans="17:17" ht="17.100000000000001" customHeight="1" x14ac:dyDescent="0.25">
      <c r="Q46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7" spans="17:17" ht="17.100000000000001" customHeight="1" x14ac:dyDescent="0.25">
      <c r="Q46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8" spans="17:17" ht="17.100000000000001" customHeight="1" x14ac:dyDescent="0.25">
      <c r="Q46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9" spans="17:17" ht="17.100000000000001" customHeight="1" x14ac:dyDescent="0.25">
      <c r="Q46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0" spans="17:17" ht="17.100000000000001" customHeight="1" x14ac:dyDescent="0.25">
      <c r="Q46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1" spans="17:17" ht="17.100000000000001" customHeight="1" x14ac:dyDescent="0.25">
      <c r="Q46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2" spans="17:17" ht="17.100000000000001" customHeight="1" x14ac:dyDescent="0.25">
      <c r="Q46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3" spans="17:17" ht="17.100000000000001" customHeight="1" x14ac:dyDescent="0.25">
      <c r="Q46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4" spans="17:17" ht="17.100000000000001" customHeight="1" x14ac:dyDescent="0.25">
      <c r="Q46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5" spans="17:17" ht="17.100000000000001" customHeight="1" x14ac:dyDescent="0.25">
      <c r="Q46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6" spans="17:17" ht="17.100000000000001" customHeight="1" x14ac:dyDescent="0.25">
      <c r="Q46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7" spans="17:17" ht="17.100000000000001" customHeight="1" x14ac:dyDescent="0.25">
      <c r="Q46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8" spans="17:17" ht="17.100000000000001" customHeight="1" x14ac:dyDescent="0.25">
      <c r="Q46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9" spans="17:17" ht="17.100000000000001" customHeight="1" x14ac:dyDescent="0.25">
      <c r="Q46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0" spans="17:17" ht="17.100000000000001" customHeight="1" x14ac:dyDescent="0.25">
      <c r="Q46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1" spans="17:17" ht="17.100000000000001" customHeight="1" x14ac:dyDescent="0.25">
      <c r="Q46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2" spans="17:17" ht="17.100000000000001" customHeight="1" x14ac:dyDescent="0.25">
      <c r="Q46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3" spans="17:17" ht="17.100000000000001" customHeight="1" x14ac:dyDescent="0.25">
      <c r="Q46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4" spans="17:17" ht="17.100000000000001" customHeight="1" x14ac:dyDescent="0.25">
      <c r="Q46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5" spans="17:17" ht="17.100000000000001" customHeight="1" x14ac:dyDescent="0.25">
      <c r="Q46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6" spans="17:17" ht="17.100000000000001" customHeight="1" x14ac:dyDescent="0.25">
      <c r="Q46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7" spans="17:17" ht="17.100000000000001" customHeight="1" x14ac:dyDescent="0.25">
      <c r="Q46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8" spans="17:17" ht="17.100000000000001" customHeight="1" x14ac:dyDescent="0.25">
      <c r="Q46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9" spans="17:17" ht="17.100000000000001" customHeight="1" x14ac:dyDescent="0.25">
      <c r="Q46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0" spans="17:17" ht="17.100000000000001" customHeight="1" x14ac:dyDescent="0.25">
      <c r="Q46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1" spans="17:17" ht="17.100000000000001" customHeight="1" x14ac:dyDescent="0.25">
      <c r="Q46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2" spans="17:17" ht="17.100000000000001" customHeight="1" x14ac:dyDescent="0.25">
      <c r="Q46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3" spans="17:17" ht="17.100000000000001" customHeight="1" x14ac:dyDescent="0.25">
      <c r="Q46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4" spans="17:17" ht="17.100000000000001" customHeight="1" x14ac:dyDescent="0.25">
      <c r="Q46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5" spans="17:17" ht="17.100000000000001" customHeight="1" x14ac:dyDescent="0.25">
      <c r="Q46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6" spans="17:17" ht="17.100000000000001" customHeight="1" x14ac:dyDescent="0.25">
      <c r="Q46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7" spans="17:17" ht="17.100000000000001" customHeight="1" x14ac:dyDescent="0.25">
      <c r="Q46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8" spans="17:17" ht="17.100000000000001" customHeight="1" x14ac:dyDescent="0.25">
      <c r="Q46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9" spans="17:17" ht="17.100000000000001" customHeight="1" x14ac:dyDescent="0.25">
      <c r="Q46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0" spans="17:17" ht="17.100000000000001" customHeight="1" x14ac:dyDescent="0.25">
      <c r="Q46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1" spans="17:17" ht="17.100000000000001" customHeight="1" x14ac:dyDescent="0.25">
      <c r="Q46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2" spans="17:17" ht="17.100000000000001" customHeight="1" x14ac:dyDescent="0.25">
      <c r="Q46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3" spans="17:17" ht="17.100000000000001" customHeight="1" x14ac:dyDescent="0.25">
      <c r="Q46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4" spans="17:17" ht="17.100000000000001" customHeight="1" x14ac:dyDescent="0.25">
      <c r="Q46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5" spans="17:17" ht="17.100000000000001" customHeight="1" x14ac:dyDescent="0.25">
      <c r="Q46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6" spans="17:17" ht="17.100000000000001" customHeight="1" x14ac:dyDescent="0.25">
      <c r="Q46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7" spans="17:17" ht="17.100000000000001" customHeight="1" x14ac:dyDescent="0.25">
      <c r="Q46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8" spans="17:17" ht="17.100000000000001" customHeight="1" x14ac:dyDescent="0.25">
      <c r="Q46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9" spans="17:17" ht="17.100000000000001" customHeight="1" x14ac:dyDescent="0.25">
      <c r="Q46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0" spans="17:17" ht="17.100000000000001" customHeight="1" x14ac:dyDescent="0.25">
      <c r="Q46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1" spans="17:17" ht="17.100000000000001" customHeight="1" x14ac:dyDescent="0.25">
      <c r="Q46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2" spans="17:17" ht="17.100000000000001" customHeight="1" x14ac:dyDescent="0.25">
      <c r="Q46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3" spans="17:17" ht="17.100000000000001" customHeight="1" x14ac:dyDescent="0.25">
      <c r="Q46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4" spans="17:17" ht="17.100000000000001" customHeight="1" x14ac:dyDescent="0.25">
      <c r="Q46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5" spans="17:17" ht="17.100000000000001" customHeight="1" x14ac:dyDescent="0.25">
      <c r="Q46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6" spans="17:17" ht="17.100000000000001" customHeight="1" x14ac:dyDescent="0.25">
      <c r="Q46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7" spans="17:17" ht="17.100000000000001" customHeight="1" x14ac:dyDescent="0.25">
      <c r="Q46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8" spans="17:17" ht="17.100000000000001" customHeight="1" x14ac:dyDescent="0.25">
      <c r="Q46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9" spans="17:17" ht="17.100000000000001" customHeight="1" x14ac:dyDescent="0.25">
      <c r="Q46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0" spans="17:17" ht="17.100000000000001" customHeight="1" x14ac:dyDescent="0.25">
      <c r="Q46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1" spans="17:17" ht="17.100000000000001" customHeight="1" x14ac:dyDescent="0.25">
      <c r="Q46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2" spans="17:17" ht="17.100000000000001" customHeight="1" x14ac:dyDescent="0.25">
      <c r="Q46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3" spans="17:17" ht="17.100000000000001" customHeight="1" x14ac:dyDescent="0.25">
      <c r="Q46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4" spans="17:17" ht="17.100000000000001" customHeight="1" x14ac:dyDescent="0.25">
      <c r="Q46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5" spans="17:17" ht="17.100000000000001" customHeight="1" x14ac:dyDescent="0.25">
      <c r="Q46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6" spans="17:17" ht="17.100000000000001" customHeight="1" x14ac:dyDescent="0.25">
      <c r="Q46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7" spans="17:17" ht="17.100000000000001" customHeight="1" x14ac:dyDescent="0.25">
      <c r="Q46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8" spans="17:17" ht="17.100000000000001" customHeight="1" x14ac:dyDescent="0.25">
      <c r="Q46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9" spans="17:17" ht="17.100000000000001" customHeight="1" x14ac:dyDescent="0.25">
      <c r="Q46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0" spans="17:17" ht="17.100000000000001" customHeight="1" x14ac:dyDescent="0.25">
      <c r="Q46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1" spans="17:17" ht="17.100000000000001" customHeight="1" x14ac:dyDescent="0.25">
      <c r="Q46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2" spans="17:17" ht="17.100000000000001" customHeight="1" x14ac:dyDescent="0.25">
      <c r="Q46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3" spans="17:17" ht="17.100000000000001" customHeight="1" x14ac:dyDescent="0.25">
      <c r="Q46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4" spans="17:17" ht="17.100000000000001" customHeight="1" x14ac:dyDescent="0.25">
      <c r="Q46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5" spans="17:17" ht="17.100000000000001" customHeight="1" x14ac:dyDescent="0.25">
      <c r="Q46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6" spans="17:17" ht="17.100000000000001" customHeight="1" x14ac:dyDescent="0.25">
      <c r="Q46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7" spans="17:17" ht="17.100000000000001" customHeight="1" x14ac:dyDescent="0.25">
      <c r="Q46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8" spans="17:17" ht="17.100000000000001" customHeight="1" x14ac:dyDescent="0.25">
      <c r="Q46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9" spans="17:17" ht="17.100000000000001" customHeight="1" x14ac:dyDescent="0.25">
      <c r="Q46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0" spans="17:17" ht="17.100000000000001" customHeight="1" x14ac:dyDescent="0.25">
      <c r="Q47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1" spans="17:17" ht="17.100000000000001" customHeight="1" x14ac:dyDescent="0.25">
      <c r="Q47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2" spans="17:17" ht="17.100000000000001" customHeight="1" x14ac:dyDescent="0.25">
      <c r="Q47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3" spans="17:17" ht="17.100000000000001" customHeight="1" x14ac:dyDescent="0.25">
      <c r="Q47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4" spans="17:17" ht="17.100000000000001" customHeight="1" x14ac:dyDescent="0.25">
      <c r="Q47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5" spans="17:17" ht="17.100000000000001" customHeight="1" x14ac:dyDescent="0.25">
      <c r="Q47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6" spans="17:17" ht="17.100000000000001" customHeight="1" x14ac:dyDescent="0.25">
      <c r="Q47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7" spans="17:17" ht="17.100000000000001" customHeight="1" x14ac:dyDescent="0.25">
      <c r="Q47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8" spans="17:17" ht="17.100000000000001" customHeight="1" x14ac:dyDescent="0.25">
      <c r="Q47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9" spans="17:17" ht="17.100000000000001" customHeight="1" x14ac:dyDescent="0.25">
      <c r="Q47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0" spans="17:17" ht="17.100000000000001" customHeight="1" x14ac:dyDescent="0.25">
      <c r="Q47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1" spans="17:17" ht="17.100000000000001" customHeight="1" x14ac:dyDescent="0.25">
      <c r="Q47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2" spans="17:17" ht="17.100000000000001" customHeight="1" x14ac:dyDescent="0.25">
      <c r="Q47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3" spans="17:17" ht="17.100000000000001" customHeight="1" x14ac:dyDescent="0.25">
      <c r="Q47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4" spans="17:17" ht="17.100000000000001" customHeight="1" x14ac:dyDescent="0.25">
      <c r="Q47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5" spans="17:17" ht="17.100000000000001" customHeight="1" x14ac:dyDescent="0.25">
      <c r="Q47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6" spans="17:17" ht="17.100000000000001" customHeight="1" x14ac:dyDescent="0.25">
      <c r="Q47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7" spans="17:17" ht="17.100000000000001" customHeight="1" x14ac:dyDescent="0.25">
      <c r="Q47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8" spans="17:17" ht="17.100000000000001" customHeight="1" x14ac:dyDescent="0.25">
      <c r="Q47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9" spans="17:17" ht="17.100000000000001" customHeight="1" x14ac:dyDescent="0.25">
      <c r="Q47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0" spans="17:17" ht="17.100000000000001" customHeight="1" x14ac:dyDescent="0.25">
      <c r="Q47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1" spans="17:17" ht="17.100000000000001" customHeight="1" x14ac:dyDescent="0.25">
      <c r="Q47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2" spans="17:17" ht="17.100000000000001" customHeight="1" x14ac:dyDescent="0.25">
      <c r="Q47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3" spans="17:17" ht="17.100000000000001" customHeight="1" x14ac:dyDescent="0.25">
      <c r="Q47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4" spans="17:17" ht="17.100000000000001" customHeight="1" x14ac:dyDescent="0.25">
      <c r="Q47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5" spans="17:17" ht="17.100000000000001" customHeight="1" x14ac:dyDescent="0.25">
      <c r="Q47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6" spans="17:17" ht="17.100000000000001" customHeight="1" x14ac:dyDescent="0.25">
      <c r="Q47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7" spans="17:17" ht="17.100000000000001" customHeight="1" x14ac:dyDescent="0.25">
      <c r="Q47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8" spans="17:17" ht="17.100000000000001" customHeight="1" x14ac:dyDescent="0.25">
      <c r="Q47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9" spans="17:17" ht="17.100000000000001" customHeight="1" x14ac:dyDescent="0.25">
      <c r="Q47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0" spans="17:17" ht="17.100000000000001" customHeight="1" x14ac:dyDescent="0.25">
      <c r="Q47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1" spans="17:17" ht="17.100000000000001" customHeight="1" x14ac:dyDescent="0.25">
      <c r="Q47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2" spans="17:17" ht="17.100000000000001" customHeight="1" x14ac:dyDescent="0.25">
      <c r="Q47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3" spans="17:17" ht="17.100000000000001" customHeight="1" x14ac:dyDescent="0.25">
      <c r="Q47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4" spans="17:17" ht="17.100000000000001" customHeight="1" x14ac:dyDescent="0.25">
      <c r="Q47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5" spans="17:17" ht="17.100000000000001" customHeight="1" x14ac:dyDescent="0.25">
      <c r="Q47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6" spans="17:17" ht="17.100000000000001" customHeight="1" x14ac:dyDescent="0.25">
      <c r="Q47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7" spans="17:17" ht="17.100000000000001" customHeight="1" x14ac:dyDescent="0.25">
      <c r="Q47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8" spans="17:17" ht="17.100000000000001" customHeight="1" x14ac:dyDescent="0.25">
      <c r="Q47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9" spans="17:17" ht="17.100000000000001" customHeight="1" x14ac:dyDescent="0.25">
      <c r="Q47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0" spans="17:17" ht="17.100000000000001" customHeight="1" x14ac:dyDescent="0.25">
      <c r="Q47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1" spans="17:17" ht="17.100000000000001" customHeight="1" x14ac:dyDescent="0.25">
      <c r="Q47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2" spans="17:17" ht="17.100000000000001" customHeight="1" x14ac:dyDescent="0.25">
      <c r="Q47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3" spans="17:17" ht="17.100000000000001" customHeight="1" x14ac:dyDescent="0.25">
      <c r="Q47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4" spans="17:17" ht="17.100000000000001" customHeight="1" x14ac:dyDescent="0.25">
      <c r="Q47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5" spans="17:17" ht="17.100000000000001" customHeight="1" x14ac:dyDescent="0.25">
      <c r="Q47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6" spans="17:17" ht="17.100000000000001" customHeight="1" x14ac:dyDescent="0.25">
      <c r="Q47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7" spans="17:17" ht="17.100000000000001" customHeight="1" x14ac:dyDescent="0.25">
      <c r="Q47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8" spans="17:17" ht="17.100000000000001" customHeight="1" x14ac:dyDescent="0.25">
      <c r="Q47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9" spans="17:17" ht="17.100000000000001" customHeight="1" x14ac:dyDescent="0.25">
      <c r="Q47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0" spans="17:17" ht="17.100000000000001" customHeight="1" x14ac:dyDescent="0.25">
      <c r="Q47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1" spans="17:17" ht="17.100000000000001" customHeight="1" x14ac:dyDescent="0.25">
      <c r="Q47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2" spans="17:17" ht="17.100000000000001" customHeight="1" x14ac:dyDescent="0.25">
      <c r="Q47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3" spans="17:17" ht="17.100000000000001" customHeight="1" x14ac:dyDescent="0.25">
      <c r="Q47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4" spans="17:17" ht="17.100000000000001" customHeight="1" x14ac:dyDescent="0.25">
      <c r="Q47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5" spans="17:17" ht="17.100000000000001" customHeight="1" x14ac:dyDescent="0.25">
      <c r="Q47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6" spans="17:17" ht="17.100000000000001" customHeight="1" x14ac:dyDescent="0.25">
      <c r="Q47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7" spans="17:17" ht="17.100000000000001" customHeight="1" x14ac:dyDescent="0.25">
      <c r="Q47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8" spans="17:17" ht="17.100000000000001" customHeight="1" x14ac:dyDescent="0.25">
      <c r="Q47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9" spans="17:17" ht="17.100000000000001" customHeight="1" x14ac:dyDescent="0.25">
      <c r="Q47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0" spans="17:17" ht="17.100000000000001" customHeight="1" x14ac:dyDescent="0.25">
      <c r="Q47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1" spans="17:17" ht="17.100000000000001" customHeight="1" x14ac:dyDescent="0.25">
      <c r="Q47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2" spans="17:17" ht="17.100000000000001" customHeight="1" x14ac:dyDescent="0.25">
      <c r="Q47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3" spans="17:17" ht="17.100000000000001" customHeight="1" x14ac:dyDescent="0.25">
      <c r="Q47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4" spans="17:17" ht="17.100000000000001" customHeight="1" x14ac:dyDescent="0.25">
      <c r="Q47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5" spans="17:17" ht="17.100000000000001" customHeight="1" x14ac:dyDescent="0.25">
      <c r="Q47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6" spans="17:17" ht="17.100000000000001" customHeight="1" x14ac:dyDescent="0.25">
      <c r="Q47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7" spans="17:17" ht="17.100000000000001" customHeight="1" x14ac:dyDescent="0.25">
      <c r="Q47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8" spans="17:17" ht="17.100000000000001" customHeight="1" x14ac:dyDescent="0.25">
      <c r="Q47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9" spans="17:17" ht="17.100000000000001" customHeight="1" x14ac:dyDescent="0.25">
      <c r="Q47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0" spans="17:17" ht="17.100000000000001" customHeight="1" x14ac:dyDescent="0.25">
      <c r="Q47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1" spans="17:17" ht="17.100000000000001" customHeight="1" x14ac:dyDescent="0.25">
      <c r="Q47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2" spans="17:17" ht="17.100000000000001" customHeight="1" x14ac:dyDescent="0.25">
      <c r="Q47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3" spans="17:17" ht="17.100000000000001" customHeight="1" x14ac:dyDescent="0.25">
      <c r="Q47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4" spans="17:17" ht="17.100000000000001" customHeight="1" x14ac:dyDescent="0.25">
      <c r="Q47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5" spans="17:17" ht="17.100000000000001" customHeight="1" x14ac:dyDescent="0.25">
      <c r="Q47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6" spans="17:17" ht="17.100000000000001" customHeight="1" x14ac:dyDescent="0.25">
      <c r="Q47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7" spans="17:17" ht="17.100000000000001" customHeight="1" x14ac:dyDescent="0.25">
      <c r="Q47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8" spans="17:17" ht="17.100000000000001" customHeight="1" x14ac:dyDescent="0.25">
      <c r="Q47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9" spans="17:17" ht="17.100000000000001" customHeight="1" x14ac:dyDescent="0.25">
      <c r="Q47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0" spans="17:17" ht="17.100000000000001" customHeight="1" x14ac:dyDescent="0.25">
      <c r="Q47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1" spans="17:17" ht="17.100000000000001" customHeight="1" x14ac:dyDescent="0.25">
      <c r="Q47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2" spans="17:17" ht="17.100000000000001" customHeight="1" x14ac:dyDescent="0.25">
      <c r="Q47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3" spans="17:17" ht="17.100000000000001" customHeight="1" x14ac:dyDescent="0.25">
      <c r="Q47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4" spans="17:17" ht="17.100000000000001" customHeight="1" x14ac:dyDescent="0.25">
      <c r="Q47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5" spans="17:17" ht="17.100000000000001" customHeight="1" x14ac:dyDescent="0.25">
      <c r="Q47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6" spans="17:17" ht="17.100000000000001" customHeight="1" x14ac:dyDescent="0.25">
      <c r="Q47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7" spans="17:17" ht="17.100000000000001" customHeight="1" x14ac:dyDescent="0.25">
      <c r="Q47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8" spans="17:17" ht="17.100000000000001" customHeight="1" x14ac:dyDescent="0.25">
      <c r="Q47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9" spans="17:17" ht="17.100000000000001" customHeight="1" x14ac:dyDescent="0.25">
      <c r="Q47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0" spans="17:17" ht="17.100000000000001" customHeight="1" x14ac:dyDescent="0.25">
      <c r="Q47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1" spans="17:17" ht="17.100000000000001" customHeight="1" x14ac:dyDescent="0.25">
      <c r="Q47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2" spans="17:17" ht="17.100000000000001" customHeight="1" x14ac:dyDescent="0.25">
      <c r="Q47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3" spans="17:17" ht="17.100000000000001" customHeight="1" x14ac:dyDescent="0.25">
      <c r="Q47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4" spans="17:17" ht="17.100000000000001" customHeight="1" x14ac:dyDescent="0.25">
      <c r="Q47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5" spans="17:17" ht="17.100000000000001" customHeight="1" x14ac:dyDescent="0.25">
      <c r="Q47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6" spans="17:17" ht="17.100000000000001" customHeight="1" x14ac:dyDescent="0.25">
      <c r="Q47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7" spans="17:17" ht="17.100000000000001" customHeight="1" x14ac:dyDescent="0.25">
      <c r="Q47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8" spans="17:17" ht="17.100000000000001" customHeight="1" x14ac:dyDescent="0.25">
      <c r="Q47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9" spans="17:17" ht="17.100000000000001" customHeight="1" x14ac:dyDescent="0.25">
      <c r="Q47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0" spans="17:17" ht="17.100000000000001" customHeight="1" x14ac:dyDescent="0.25">
      <c r="Q48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1" spans="17:17" ht="17.100000000000001" customHeight="1" x14ac:dyDescent="0.25">
      <c r="Q48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2" spans="17:17" ht="17.100000000000001" customHeight="1" x14ac:dyDescent="0.25">
      <c r="Q48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3" spans="17:17" ht="17.100000000000001" customHeight="1" x14ac:dyDescent="0.25">
      <c r="Q48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4" spans="17:17" ht="17.100000000000001" customHeight="1" x14ac:dyDescent="0.25">
      <c r="Q48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5" spans="17:17" ht="17.100000000000001" customHeight="1" x14ac:dyDescent="0.25">
      <c r="Q48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6" spans="17:17" ht="17.100000000000001" customHeight="1" x14ac:dyDescent="0.25">
      <c r="Q48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7" spans="17:17" ht="17.100000000000001" customHeight="1" x14ac:dyDescent="0.25">
      <c r="Q48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8" spans="17:17" ht="17.100000000000001" customHeight="1" x14ac:dyDescent="0.25">
      <c r="Q48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9" spans="17:17" ht="17.100000000000001" customHeight="1" x14ac:dyDescent="0.25">
      <c r="Q48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0" spans="17:17" ht="17.100000000000001" customHeight="1" x14ac:dyDescent="0.25">
      <c r="Q48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1" spans="17:17" ht="17.100000000000001" customHeight="1" x14ac:dyDescent="0.25">
      <c r="Q48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2" spans="17:17" ht="17.100000000000001" customHeight="1" x14ac:dyDescent="0.25">
      <c r="Q48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3" spans="17:17" ht="17.100000000000001" customHeight="1" x14ac:dyDescent="0.25">
      <c r="Q48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4" spans="17:17" ht="17.100000000000001" customHeight="1" x14ac:dyDescent="0.25">
      <c r="Q48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5" spans="17:17" ht="17.100000000000001" customHeight="1" x14ac:dyDescent="0.25">
      <c r="Q48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6" spans="17:17" ht="17.100000000000001" customHeight="1" x14ac:dyDescent="0.25">
      <c r="Q48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7" spans="17:17" ht="17.100000000000001" customHeight="1" x14ac:dyDescent="0.25">
      <c r="Q48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8" spans="17:17" ht="17.100000000000001" customHeight="1" x14ac:dyDescent="0.25">
      <c r="Q48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9" spans="17:17" ht="17.100000000000001" customHeight="1" x14ac:dyDescent="0.25">
      <c r="Q48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0" spans="17:17" ht="17.100000000000001" customHeight="1" x14ac:dyDescent="0.25">
      <c r="Q48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1" spans="17:17" ht="17.100000000000001" customHeight="1" x14ac:dyDescent="0.25">
      <c r="Q48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2" spans="17:17" ht="17.100000000000001" customHeight="1" x14ac:dyDescent="0.25">
      <c r="Q48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3" spans="17:17" ht="17.100000000000001" customHeight="1" x14ac:dyDescent="0.25">
      <c r="Q48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4" spans="17:17" ht="17.100000000000001" customHeight="1" x14ac:dyDescent="0.25">
      <c r="Q48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5" spans="17:17" ht="17.100000000000001" customHeight="1" x14ac:dyDescent="0.25">
      <c r="Q48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6" spans="17:17" ht="17.100000000000001" customHeight="1" x14ac:dyDescent="0.25">
      <c r="Q48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7" spans="17:17" ht="17.100000000000001" customHeight="1" x14ac:dyDescent="0.25">
      <c r="Q48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8" spans="17:17" ht="17.100000000000001" customHeight="1" x14ac:dyDescent="0.25">
      <c r="Q48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9" spans="17:17" ht="17.100000000000001" customHeight="1" x14ac:dyDescent="0.25">
      <c r="Q48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0" spans="17:17" ht="17.100000000000001" customHeight="1" x14ac:dyDescent="0.25">
      <c r="Q48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1" spans="17:17" ht="17.100000000000001" customHeight="1" x14ac:dyDescent="0.25">
      <c r="Q48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2" spans="17:17" ht="17.100000000000001" customHeight="1" x14ac:dyDescent="0.25">
      <c r="Q48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3" spans="17:17" ht="17.100000000000001" customHeight="1" x14ac:dyDescent="0.25">
      <c r="Q48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4" spans="17:17" ht="17.100000000000001" customHeight="1" x14ac:dyDescent="0.25">
      <c r="Q48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5" spans="17:17" ht="17.100000000000001" customHeight="1" x14ac:dyDescent="0.25">
      <c r="Q48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6" spans="17:17" ht="17.100000000000001" customHeight="1" x14ac:dyDescent="0.25">
      <c r="Q48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7" spans="17:17" ht="17.100000000000001" customHeight="1" x14ac:dyDescent="0.25">
      <c r="Q48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8" spans="17:17" ht="17.100000000000001" customHeight="1" x14ac:dyDescent="0.25">
      <c r="Q48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9" spans="17:17" ht="17.100000000000001" customHeight="1" x14ac:dyDescent="0.25">
      <c r="Q48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0" spans="17:17" ht="17.100000000000001" customHeight="1" x14ac:dyDescent="0.25">
      <c r="Q48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1" spans="17:17" ht="17.100000000000001" customHeight="1" x14ac:dyDescent="0.25">
      <c r="Q48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2" spans="17:17" ht="17.100000000000001" customHeight="1" x14ac:dyDescent="0.25">
      <c r="Q48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3" spans="17:17" ht="17.100000000000001" customHeight="1" x14ac:dyDescent="0.25">
      <c r="Q48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4" spans="17:17" ht="17.100000000000001" customHeight="1" x14ac:dyDescent="0.25">
      <c r="Q48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5" spans="17:17" ht="17.100000000000001" customHeight="1" x14ac:dyDescent="0.25">
      <c r="Q48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6" spans="17:17" ht="17.100000000000001" customHeight="1" x14ac:dyDescent="0.25">
      <c r="Q48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7" spans="17:17" ht="17.100000000000001" customHeight="1" x14ac:dyDescent="0.25">
      <c r="Q48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8" spans="17:17" ht="17.100000000000001" customHeight="1" x14ac:dyDescent="0.25">
      <c r="Q48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9" spans="17:17" ht="17.100000000000001" customHeight="1" x14ac:dyDescent="0.25">
      <c r="Q48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0" spans="17:17" ht="17.100000000000001" customHeight="1" x14ac:dyDescent="0.25">
      <c r="Q48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1" spans="17:17" ht="17.100000000000001" customHeight="1" x14ac:dyDescent="0.25">
      <c r="Q48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2" spans="17:17" ht="17.100000000000001" customHeight="1" x14ac:dyDescent="0.25">
      <c r="Q48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3" spans="17:17" ht="17.100000000000001" customHeight="1" x14ac:dyDescent="0.25">
      <c r="Q48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4" spans="17:17" ht="17.100000000000001" customHeight="1" x14ac:dyDescent="0.25">
      <c r="Q48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5" spans="17:17" ht="17.100000000000001" customHeight="1" x14ac:dyDescent="0.25">
      <c r="Q48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6" spans="17:17" ht="17.100000000000001" customHeight="1" x14ac:dyDescent="0.25">
      <c r="Q48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7" spans="17:17" ht="17.100000000000001" customHeight="1" x14ac:dyDescent="0.25">
      <c r="Q48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8" spans="17:17" ht="17.100000000000001" customHeight="1" x14ac:dyDescent="0.25">
      <c r="Q48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9" spans="17:17" ht="17.100000000000001" customHeight="1" x14ac:dyDescent="0.25">
      <c r="Q48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0" spans="17:17" ht="17.100000000000001" customHeight="1" x14ac:dyDescent="0.25">
      <c r="Q48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1" spans="17:17" ht="17.100000000000001" customHeight="1" x14ac:dyDescent="0.25">
      <c r="Q48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2" spans="17:17" ht="17.100000000000001" customHeight="1" x14ac:dyDescent="0.25">
      <c r="Q48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3" spans="17:17" ht="17.100000000000001" customHeight="1" x14ac:dyDescent="0.25">
      <c r="Q48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4" spans="17:17" ht="17.100000000000001" customHeight="1" x14ac:dyDescent="0.25">
      <c r="Q48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5" spans="17:17" ht="17.100000000000001" customHeight="1" x14ac:dyDescent="0.25">
      <c r="Q48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6" spans="17:17" ht="17.100000000000001" customHeight="1" x14ac:dyDescent="0.25">
      <c r="Q48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7" spans="17:17" ht="17.100000000000001" customHeight="1" x14ac:dyDescent="0.25">
      <c r="Q48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8" spans="17:17" ht="17.100000000000001" customHeight="1" x14ac:dyDescent="0.25">
      <c r="Q48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9" spans="17:17" ht="17.100000000000001" customHeight="1" x14ac:dyDescent="0.25">
      <c r="Q48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0" spans="17:17" ht="17.100000000000001" customHeight="1" x14ac:dyDescent="0.25">
      <c r="Q48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1" spans="17:17" ht="17.100000000000001" customHeight="1" x14ac:dyDescent="0.25">
      <c r="Q48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2" spans="17:17" ht="17.100000000000001" customHeight="1" x14ac:dyDescent="0.25">
      <c r="Q48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3" spans="17:17" ht="17.100000000000001" customHeight="1" x14ac:dyDescent="0.25">
      <c r="Q48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4" spans="17:17" ht="17.100000000000001" customHeight="1" x14ac:dyDescent="0.25">
      <c r="Q48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5" spans="17:17" ht="17.100000000000001" customHeight="1" x14ac:dyDescent="0.25">
      <c r="Q48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6" spans="17:17" ht="17.100000000000001" customHeight="1" x14ac:dyDescent="0.25">
      <c r="Q48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7" spans="17:17" ht="17.100000000000001" customHeight="1" x14ac:dyDescent="0.25">
      <c r="Q48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8" spans="17:17" ht="17.100000000000001" customHeight="1" x14ac:dyDescent="0.25">
      <c r="Q48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9" spans="17:17" ht="17.100000000000001" customHeight="1" x14ac:dyDescent="0.25">
      <c r="Q48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0" spans="17:17" ht="17.100000000000001" customHeight="1" x14ac:dyDescent="0.25">
      <c r="Q48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1" spans="17:17" ht="17.100000000000001" customHeight="1" x14ac:dyDescent="0.25">
      <c r="Q48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2" spans="17:17" ht="17.100000000000001" customHeight="1" x14ac:dyDescent="0.25">
      <c r="Q48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3" spans="17:17" ht="17.100000000000001" customHeight="1" x14ac:dyDescent="0.25">
      <c r="Q48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4" spans="17:17" ht="17.100000000000001" customHeight="1" x14ac:dyDescent="0.25">
      <c r="Q48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5" spans="17:17" ht="17.100000000000001" customHeight="1" x14ac:dyDescent="0.25">
      <c r="Q48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6" spans="17:17" ht="17.100000000000001" customHeight="1" x14ac:dyDescent="0.25">
      <c r="Q48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7" spans="17:17" ht="17.100000000000001" customHeight="1" x14ac:dyDescent="0.25">
      <c r="Q48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8" spans="17:17" ht="17.100000000000001" customHeight="1" x14ac:dyDescent="0.25">
      <c r="Q48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9" spans="17:17" ht="17.100000000000001" customHeight="1" x14ac:dyDescent="0.25">
      <c r="Q48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0" spans="17:17" ht="17.100000000000001" customHeight="1" x14ac:dyDescent="0.25">
      <c r="Q48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1" spans="17:17" ht="17.100000000000001" customHeight="1" x14ac:dyDescent="0.25">
      <c r="Q48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2" spans="17:17" ht="17.100000000000001" customHeight="1" x14ac:dyDescent="0.25">
      <c r="Q48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3" spans="17:17" ht="17.100000000000001" customHeight="1" x14ac:dyDescent="0.25">
      <c r="Q48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4" spans="17:17" ht="17.100000000000001" customHeight="1" x14ac:dyDescent="0.25">
      <c r="Q48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5" spans="17:17" ht="17.100000000000001" customHeight="1" x14ac:dyDescent="0.25">
      <c r="Q48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6" spans="17:17" ht="17.100000000000001" customHeight="1" x14ac:dyDescent="0.25">
      <c r="Q48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7" spans="17:17" ht="17.100000000000001" customHeight="1" x14ac:dyDescent="0.25">
      <c r="Q48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8" spans="17:17" ht="17.100000000000001" customHeight="1" x14ac:dyDescent="0.25">
      <c r="Q48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9" spans="17:17" ht="17.100000000000001" customHeight="1" x14ac:dyDescent="0.25">
      <c r="Q48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0" spans="17:17" ht="17.100000000000001" customHeight="1" x14ac:dyDescent="0.25">
      <c r="Q49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1" spans="17:17" ht="17.100000000000001" customHeight="1" x14ac:dyDescent="0.25">
      <c r="Q49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2" spans="17:17" ht="17.100000000000001" customHeight="1" x14ac:dyDescent="0.25">
      <c r="Q490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3" spans="17:17" ht="17.100000000000001" customHeight="1" x14ac:dyDescent="0.25">
      <c r="Q490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4" spans="17:17" ht="17.100000000000001" customHeight="1" x14ac:dyDescent="0.25">
      <c r="Q490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5" spans="17:17" ht="17.100000000000001" customHeight="1" x14ac:dyDescent="0.25">
      <c r="Q490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6" spans="17:17" ht="17.100000000000001" customHeight="1" x14ac:dyDescent="0.25">
      <c r="Q490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7" spans="17:17" ht="17.100000000000001" customHeight="1" x14ac:dyDescent="0.25">
      <c r="Q490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8" spans="17:17" ht="17.100000000000001" customHeight="1" x14ac:dyDescent="0.25">
      <c r="Q490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9" spans="17:17" ht="17.100000000000001" customHeight="1" x14ac:dyDescent="0.25">
      <c r="Q490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0" spans="17:17" ht="17.100000000000001" customHeight="1" x14ac:dyDescent="0.25">
      <c r="Q491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1" spans="17:17" ht="17.100000000000001" customHeight="1" x14ac:dyDescent="0.25">
      <c r="Q491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2" spans="17:17" ht="17.100000000000001" customHeight="1" x14ac:dyDescent="0.25">
      <c r="Q491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3" spans="17:17" ht="17.100000000000001" customHeight="1" x14ac:dyDescent="0.25">
      <c r="Q491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4" spans="17:17" ht="17.100000000000001" customHeight="1" x14ac:dyDescent="0.25">
      <c r="Q491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5" spans="17:17" ht="17.100000000000001" customHeight="1" x14ac:dyDescent="0.25">
      <c r="Q491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6" spans="17:17" ht="17.100000000000001" customHeight="1" x14ac:dyDescent="0.25">
      <c r="Q491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7" spans="17:17" ht="17.100000000000001" customHeight="1" x14ac:dyDescent="0.25">
      <c r="Q491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8" spans="17:17" ht="17.100000000000001" customHeight="1" x14ac:dyDescent="0.25">
      <c r="Q491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9" spans="17:17" ht="17.100000000000001" customHeight="1" x14ac:dyDescent="0.25">
      <c r="Q491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0" spans="17:17" ht="17.100000000000001" customHeight="1" x14ac:dyDescent="0.25">
      <c r="Q492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1" spans="17:17" ht="17.100000000000001" customHeight="1" x14ac:dyDescent="0.25">
      <c r="Q492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2" spans="17:17" ht="17.100000000000001" customHeight="1" x14ac:dyDescent="0.25">
      <c r="Q492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3" spans="17:17" ht="17.100000000000001" customHeight="1" x14ac:dyDescent="0.25">
      <c r="Q492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4" spans="17:17" ht="17.100000000000001" customHeight="1" x14ac:dyDescent="0.25">
      <c r="Q492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5" spans="17:17" ht="17.100000000000001" customHeight="1" x14ac:dyDescent="0.25">
      <c r="Q492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6" spans="17:17" ht="17.100000000000001" customHeight="1" x14ac:dyDescent="0.25">
      <c r="Q492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7" spans="17:17" ht="17.100000000000001" customHeight="1" x14ac:dyDescent="0.25">
      <c r="Q492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8" spans="17:17" ht="17.100000000000001" customHeight="1" x14ac:dyDescent="0.25">
      <c r="Q492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9" spans="17:17" ht="17.100000000000001" customHeight="1" x14ac:dyDescent="0.25">
      <c r="Q492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0" spans="17:17" ht="17.100000000000001" customHeight="1" x14ac:dyDescent="0.25">
      <c r="Q493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1" spans="17:17" ht="17.100000000000001" customHeight="1" x14ac:dyDescent="0.25">
      <c r="Q493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2" spans="17:17" ht="17.100000000000001" customHeight="1" x14ac:dyDescent="0.25">
      <c r="Q493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3" spans="17:17" ht="17.100000000000001" customHeight="1" x14ac:dyDescent="0.25">
      <c r="Q493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4" spans="17:17" ht="17.100000000000001" customHeight="1" x14ac:dyDescent="0.25">
      <c r="Q493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5" spans="17:17" ht="17.100000000000001" customHeight="1" x14ac:dyDescent="0.25">
      <c r="Q493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6" spans="17:17" ht="17.100000000000001" customHeight="1" x14ac:dyDescent="0.25">
      <c r="Q493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7" spans="17:17" ht="17.100000000000001" customHeight="1" x14ac:dyDescent="0.25">
      <c r="Q493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8" spans="17:17" ht="17.100000000000001" customHeight="1" x14ac:dyDescent="0.25">
      <c r="Q493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9" spans="17:17" ht="17.100000000000001" customHeight="1" x14ac:dyDescent="0.25">
      <c r="Q493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0" spans="17:17" ht="17.100000000000001" customHeight="1" x14ac:dyDescent="0.25">
      <c r="Q494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1" spans="17:17" ht="17.100000000000001" customHeight="1" x14ac:dyDescent="0.25">
      <c r="Q494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2" spans="17:17" ht="17.100000000000001" customHeight="1" x14ac:dyDescent="0.25">
      <c r="Q494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3" spans="17:17" ht="17.100000000000001" customHeight="1" x14ac:dyDescent="0.25">
      <c r="Q494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4" spans="17:17" ht="17.100000000000001" customHeight="1" x14ac:dyDescent="0.25">
      <c r="Q494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5" spans="17:17" ht="17.100000000000001" customHeight="1" x14ac:dyDescent="0.25">
      <c r="Q494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6" spans="17:17" ht="17.100000000000001" customHeight="1" x14ac:dyDescent="0.25">
      <c r="Q494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7" spans="17:17" ht="17.100000000000001" customHeight="1" x14ac:dyDescent="0.25">
      <c r="Q494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8" spans="17:17" ht="17.100000000000001" customHeight="1" x14ac:dyDescent="0.25">
      <c r="Q494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9" spans="17:17" ht="17.100000000000001" customHeight="1" x14ac:dyDescent="0.25">
      <c r="Q494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0" spans="17:17" ht="17.100000000000001" customHeight="1" x14ac:dyDescent="0.25">
      <c r="Q495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1" spans="17:17" ht="17.100000000000001" customHeight="1" x14ac:dyDescent="0.25">
      <c r="Q495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2" spans="17:17" ht="17.100000000000001" customHeight="1" x14ac:dyDescent="0.25">
      <c r="Q495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3" spans="17:17" ht="17.100000000000001" customHeight="1" x14ac:dyDescent="0.25">
      <c r="Q495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4" spans="17:17" ht="17.100000000000001" customHeight="1" x14ac:dyDescent="0.25">
      <c r="Q495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5" spans="17:17" ht="17.100000000000001" customHeight="1" x14ac:dyDescent="0.25">
      <c r="Q495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6" spans="17:17" ht="17.100000000000001" customHeight="1" x14ac:dyDescent="0.25">
      <c r="Q495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7" spans="17:17" ht="17.100000000000001" customHeight="1" x14ac:dyDescent="0.25">
      <c r="Q495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8" spans="17:17" ht="17.100000000000001" customHeight="1" x14ac:dyDescent="0.25">
      <c r="Q495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9" spans="17:17" ht="17.100000000000001" customHeight="1" x14ac:dyDescent="0.25">
      <c r="Q495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0" spans="17:17" ht="17.100000000000001" customHeight="1" x14ac:dyDescent="0.25">
      <c r="Q496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1" spans="17:17" ht="17.100000000000001" customHeight="1" x14ac:dyDescent="0.25">
      <c r="Q496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2" spans="17:17" ht="17.100000000000001" customHeight="1" x14ac:dyDescent="0.25">
      <c r="Q496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3" spans="17:17" ht="17.100000000000001" customHeight="1" x14ac:dyDescent="0.25">
      <c r="Q496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4" spans="17:17" ht="17.100000000000001" customHeight="1" x14ac:dyDescent="0.25">
      <c r="Q496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5" spans="17:17" ht="17.100000000000001" customHeight="1" x14ac:dyDescent="0.25">
      <c r="Q496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6" spans="17:17" ht="17.100000000000001" customHeight="1" x14ac:dyDescent="0.25">
      <c r="Q496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7" spans="17:17" ht="17.100000000000001" customHeight="1" x14ac:dyDescent="0.25">
      <c r="Q496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8" spans="17:17" ht="17.100000000000001" customHeight="1" x14ac:dyDescent="0.25">
      <c r="Q496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9" spans="17:17" ht="17.100000000000001" customHeight="1" x14ac:dyDescent="0.25">
      <c r="Q496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0" spans="17:17" ht="17.100000000000001" customHeight="1" x14ac:dyDescent="0.25">
      <c r="Q497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1" spans="17:17" ht="17.100000000000001" customHeight="1" x14ac:dyDescent="0.25">
      <c r="Q497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2" spans="17:17" ht="17.100000000000001" customHeight="1" x14ac:dyDescent="0.25">
      <c r="Q497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3" spans="17:17" ht="17.100000000000001" customHeight="1" x14ac:dyDescent="0.25">
      <c r="Q497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4" spans="17:17" ht="17.100000000000001" customHeight="1" x14ac:dyDescent="0.25">
      <c r="Q497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5" spans="17:17" ht="17.100000000000001" customHeight="1" x14ac:dyDescent="0.25">
      <c r="Q497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6" spans="17:17" ht="17.100000000000001" customHeight="1" x14ac:dyDescent="0.25">
      <c r="Q497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7" spans="17:17" ht="17.100000000000001" customHeight="1" x14ac:dyDescent="0.25">
      <c r="Q497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8" spans="17:17" ht="17.100000000000001" customHeight="1" x14ac:dyDescent="0.25">
      <c r="Q497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9" spans="17:17" ht="17.100000000000001" customHeight="1" x14ac:dyDescent="0.25">
      <c r="Q497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0" spans="17:17" ht="17.100000000000001" customHeight="1" x14ac:dyDescent="0.25">
      <c r="Q498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1" spans="17:17" ht="17.100000000000001" customHeight="1" x14ac:dyDescent="0.25">
      <c r="Q498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2" spans="17:17" ht="17.100000000000001" customHeight="1" x14ac:dyDescent="0.25">
      <c r="Q498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3" spans="17:17" ht="17.100000000000001" customHeight="1" x14ac:dyDescent="0.25">
      <c r="Q498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4" spans="17:17" ht="17.100000000000001" customHeight="1" x14ac:dyDescent="0.25">
      <c r="Q498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5" spans="17:17" ht="17.100000000000001" customHeight="1" x14ac:dyDescent="0.25">
      <c r="Q498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6" spans="17:17" ht="17.100000000000001" customHeight="1" x14ac:dyDescent="0.25">
      <c r="Q498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7" spans="17:17" ht="17.100000000000001" customHeight="1" x14ac:dyDescent="0.25">
      <c r="Q498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8" spans="17:17" ht="17.100000000000001" customHeight="1" x14ac:dyDescent="0.25">
      <c r="Q498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9" spans="17:17" ht="17.100000000000001" customHeight="1" x14ac:dyDescent="0.25">
      <c r="Q498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0" spans="17:17" ht="17.100000000000001" customHeight="1" x14ac:dyDescent="0.25">
      <c r="Q499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1" spans="17:17" ht="17.100000000000001" customHeight="1" x14ac:dyDescent="0.25">
      <c r="Q499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2" spans="17:17" ht="17.100000000000001" customHeight="1" x14ac:dyDescent="0.25">
      <c r="Q4992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3" spans="17:17" ht="17.100000000000001" customHeight="1" x14ac:dyDescent="0.25">
      <c r="Q4993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4" spans="17:17" ht="17.100000000000001" customHeight="1" x14ac:dyDescent="0.25">
      <c r="Q4994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5" spans="17:17" ht="17.100000000000001" customHeight="1" x14ac:dyDescent="0.25">
      <c r="Q4995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6" spans="17:17" ht="17.100000000000001" customHeight="1" x14ac:dyDescent="0.25">
      <c r="Q4996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7" spans="17:17" ht="17.100000000000001" customHeight="1" x14ac:dyDescent="0.25">
      <c r="Q4997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8" spans="17:17" ht="17.100000000000001" customHeight="1" x14ac:dyDescent="0.25">
      <c r="Q4998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9" spans="17:17" ht="17.100000000000001" customHeight="1" x14ac:dyDescent="0.25">
      <c r="Q4999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00" spans="17:17" ht="17.100000000000001" customHeight="1" x14ac:dyDescent="0.25">
      <c r="Q5000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01" spans="17:17" ht="17.100000000000001" customHeight="1" x14ac:dyDescent="0.25">
      <c r="Q5001" s="6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</sheetData>
  <sheetProtection algorithmName="SHA-512" hashValue="d9uBQOiRv/OE3WW9cEpQQjw35ioaCLp1Ze/dXYG/nMgf95dlCQMgelA4yd8SBKPREv3UMdZVohecEzyv/sIwkg==" saltValue="q5BGDmHoMg6WlMjv27wuAQ==" spinCount="100000" sheet="1" objects="1" scenarios="1"/>
  <dataValidations xWindow="1175" yWindow="442" count="5">
    <dataValidation allowBlank="1" showInputMessage="1" showErrorMessage="1" promptTitle="Info:" prompt="• Choose “Lead” if any portion of an SL is made of lead._x000a_ • Specify in the “Note” column, if “Known other.”" sqref="E1 J1"/>
    <dataValidation allowBlank="1" showInputMessage="1" showErrorMessage="1" promptTitle="Info:" prompt="Specify in the “Note” column, if &quot;Other.”" sqref="G1"/>
    <dataValidation allowBlank="1" showInputMessage="1" showErrorMessage="1" promptTitle="Info:" prompt="Specify in the “Note” column, if “Other.”" sqref="K1"/>
    <dataValidation allowBlank="1" showInputMessage="1" showErrorMessage="1" promptTitle="Info:" prompt="Point-of-Use: a whole house softener, filter or any other whole house treatment system_x000a_Point-of-Entry: a filter or a treatment device attached to a faucet or under a sink" sqref="N1"/>
    <dataValidation allowBlank="1" showInputMessage="1" showErrorMessage="1" promptTitle="Info:" prompt="Don't fill this column. The SL Category will be automatically determined based on required information provided." sqref="Q1"/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1175" yWindow="442" count="11">
        <x14:dataValidation type="list" allowBlank="1" showInputMessage="1" showErrorMessage="1">
          <x14:formula1>
            <xm:f>OFFSET('Information Sheet'!$B$17, 0, 0, COUNTA('Information Sheet'!$B$17:$B$24),1)</xm:f>
          </x14:formula1>
          <xm:sqref>J5:J28 E2:E5001</xm:sqref>
        </x14:dataValidation>
        <x14:dataValidation type="list" allowBlank="1" showInputMessage="1" showErrorMessage="1">
          <x14:formula1>
            <xm:f>OFFSET('Information Sheet'!$A$28, 0, 0, COUNTA('Information Sheet'!$A$28:$A$35),1)</xm:f>
          </x14:formula1>
          <xm:sqref>J2:J4 J29:J1048576</xm:sqref>
        </x14:dataValidation>
        <x14:dataValidation type="list" allowBlank="1" showErrorMessage="1">
          <x14:formula1>
            <xm:f>'Information Sheet'!$A$17:$A$20</xm:f>
          </x14:formula1>
          <xm:sqref>D2:D5001</xm:sqref>
        </x14:dataValidation>
        <x14:dataValidation type="list" allowBlank="1" showErrorMessage="1">
          <x14:formula1>
            <xm:f>'Information Sheet'!$C$17:$C$20</xm:f>
          </x14:formula1>
          <xm:sqref>F2:F5001</xm:sqref>
        </x14:dataValidation>
        <x14:dataValidation type="list" allowBlank="1" showInputMessage="1" showErrorMessage="1">
          <x14:formula1>
            <xm:f>'Information Sheet'!$E$17:$E$21</xm:f>
          </x14:formula1>
          <xm:sqref>I2:I5001</xm:sqref>
        </x14:dataValidation>
        <x14:dataValidation type="list" allowBlank="1" showInputMessage="1" showErrorMessage="1">
          <x14:formula1>
            <xm:f>'Information Sheet'!$C$28:$C$31</xm:f>
          </x14:formula1>
          <xm:sqref>L2:L5001</xm:sqref>
        </x14:dataValidation>
        <x14:dataValidation type="list" allowBlank="1" showInputMessage="1" showErrorMessage="1">
          <x14:formula1>
            <xm:f>'Information Sheet'!$D$28:$D$32</xm:f>
          </x14:formula1>
          <xm:sqref>M2:M5001</xm:sqref>
        </x14:dataValidation>
        <x14:dataValidation type="list" allowBlank="1" showInputMessage="1" showErrorMessage="1">
          <x14:formula1>
            <xm:f>'Information Sheet'!$E$28:$E$31</xm:f>
          </x14:formula1>
          <xm:sqref>N2:N5001</xm:sqref>
        </x14:dataValidation>
        <x14:dataValidation type="list" allowBlank="1" showInputMessage="1" showErrorMessage="1">
          <x14:formula1>
            <xm:f>'Information Sheet'!$F$28:$F$32</xm:f>
          </x14:formula1>
          <xm:sqref>P2:P5001</xm:sqref>
        </x14:dataValidation>
        <x14:dataValidation type="list" allowBlank="1" showErrorMessage="1">
          <x14:formula1>
            <xm:f>'Information Sheet'!$D$17:$D$24</xm:f>
          </x14:formula1>
          <xm:sqref>G2:G5001</xm:sqref>
        </x14:dataValidation>
        <x14:dataValidation type="list" allowBlank="1" showInputMessage="1" showErrorMessage="1">
          <x14:formula1>
            <xm:f>'Information Sheet'!$B$28:$B$35</xm:f>
          </x14:formula1>
          <xm:sqref>K2:K5001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zoomScaleNormal="100" workbookViewId="0">
      <selection sqref="A1:H1"/>
    </sheetView>
  </sheetViews>
  <sheetFormatPr defaultColWidth="8.7109375" defaultRowHeight="15" customHeight="1" x14ac:dyDescent="0.2"/>
  <cols>
    <col min="1" max="1" width="20.7109375" style="32" customWidth="1"/>
    <col min="2" max="2" width="12.85546875" style="32" customWidth="1"/>
    <col min="3" max="3" width="10.28515625" style="32" customWidth="1"/>
    <col min="4" max="4" width="8.5703125" style="32" customWidth="1"/>
    <col min="5" max="5" width="8.7109375" style="32" customWidth="1"/>
    <col min="6" max="6" width="8.140625" style="32" customWidth="1"/>
    <col min="7" max="7" width="6.85546875" style="32" customWidth="1"/>
    <col min="8" max="8" width="11.28515625" style="32" customWidth="1"/>
    <col min="9" max="9" width="8.5703125" style="32" customWidth="1"/>
    <col min="10" max="16384" width="8.7109375" style="32"/>
  </cols>
  <sheetData>
    <row r="1" spans="1:9" ht="15" customHeight="1" x14ac:dyDescent="0.25">
      <c r="A1" s="166" t="s">
        <v>58</v>
      </c>
      <c r="B1" s="166"/>
      <c r="C1" s="166"/>
      <c r="D1" s="166"/>
      <c r="E1" s="166"/>
      <c r="F1" s="166"/>
      <c r="G1" s="166"/>
      <c r="H1" s="166"/>
    </row>
    <row r="2" spans="1:9" ht="15" customHeight="1" x14ac:dyDescent="0.25">
      <c r="A2" s="33" t="s">
        <v>59</v>
      </c>
      <c r="D2" s="33"/>
      <c r="E2" s="33"/>
    </row>
    <row r="3" spans="1:9" ht="15" customHeight="1" x14ac:dyDescent="0.2">
      <c r="A3" s="74" t="s">
        <v>60</v>
      </c>
      <c r="B3" s="174"/>
      <c r="C3" s="175"/>
      <c r="D3" s="175"/>
      <c r="E3" s="175"/>
      <c r="F3" s="175"/>
      <c r="G3" s="175"/>
      <c r="H3" s="175"/>
      <c r="I3" s="176"/>
    </row>
    <row r="4" spans="1:9" ht="15" customHeight="1" x14ac:dyDescent="0.2">
      <c r="A4" s="75" t="s">
        <v>61</v>
      </c>
      <c r="B4" s="177"/>
      <c r="C4" s="178"/>
      <c r="D4" s="178"/>
      <c r="E4" s="178"/>
      <c r="F4" s="178"/>
      <c r="G4" s="178"/>
      <c r="H4" s="178"/>
      <c r="I4" s="179"/>
    </row>
    <row r="5" spans="1:9" ht="9" customHeight="1" x14ac:dyDescent="0.2"/>
    <row r="6" spans="1:9" ht="15" customHeight="1" x14ac:dyDescent="0.25">
      <c r="A6" s="33" t="s">
        <v>108</v>
      </c>
    </row>
    <row r="7" spans="1:9" ht="15" customHeight="1" x14ac:dyDescent="0.2">
      <c r="A7" s="167" t="s">
        <v>62</v>
      </c>
      <c r="B7" s="168"/>
      <c r="C7" s="180"/>
      <c r="D7" s="181"/>
      <c r="E7" s="181"/>
      <c r="F7" s="181"/>
      <c r="G7" s="181"/>
      <c r="H7" s="181"/>
      <c r="I7" s="182"/>
    </row>
    <row r="8" spans="1:9" ht="15" customHeight="1" x14ac:dyDescent="0.2">
      <c r="A8" s="169" t="s">
        <v>63</v>
      </c>
      <c r="B8" s="125"/>
      <c r="C8" s="183"/>
      <c r="D8" s="184"/>
      <c r="E8" s="184"/>
      <c r="F8" s="184"/>
      <c r="G8" s="184"/>
      <c r="H8" s="184"/>
      <c r="I8" s="185"/>
    </row>
    <row r="9" spans="1:9" ht="15" customHeight="1" x14ac:dyDescent="0.2">
      <c r="A9" s="170" t="s">
        <v>64</v>
      </c>
      <c r="B9" s="171"/>
      <c r="C9" s="186"/>
      <c r="D9" s="187"/>
      <c r="E9" s="187"/>
      <c r="F9" s="187"/>
      <c r="G9" s="187"/>
      <c r="H9" s="187"/>
      <c r="I9" s="188"/>
    </row>
    <row r="10" spans="1:9" ht="9.6" customHeight="1" x14ac:dyDescent="0.2"/>
    <row r="11" spans="1:9" s="47" customFormat="1" ht="15" customHeight="1" x14ac:dyDescent="0.25">
      <c r="A11" s="49" t="s">
        <v>65</v>
      </c>
    </row>
    <row r="12" spans="1:9" s="47" customFormat="1" ht="15" customHeight="1" thickBot="1" x14ac:dyDescent="0.25">
      <c r="A12" s="172" t="s">
        <v>66</v>
      </c>
      <c r="B12" s="172"/>
      <c r="C12" s="172"/>
      <c r="D12" s="172"/>
      <c r="E12" s="172"/>
      <c r="F12" s="172"/>
      <c r="G12" s="173">
        <f>G13+G17</f>
        <v>0</v>
      </c>
      <c r="H12" s="173"/>
      <c r="I12" s="173"/>
    </row>
    <row r="13" spans="1:9" s="47" customFormat="1" ht="15" customHeight="1" thickTop="1" x14ac:dyDescent="0.2">
      <c r="A13" s="189" t="s">
        <v>67</v>
      </c>
      <c r="B13" s="189"/>
      <c r="C13" s="189"/>
      <c r="D13" s="189"/>
      <c r="E13" s="189"/>
      <c r="F13" s="189"/>
      <c r="G13" s="162">
        <f>SUM(G14:I16)</f>
        <v>0</v>
      </c>
      <c r="H13" s="162"/>
      <c r="I13" s="162"/>
    </row>
    <row r="14" spans="1:9" s="47" customFormat="1" ht="15" customHeight="1" x14ac:dyDescent="0.2">
      <c r="A14" s="163" t="s">
        <v>68</v>
      </c>
      <c r="B14" s="163"/>
      <c r="C14" s="163"/>
      <c r="D14" s="163"/>
      <c r="E14" s="163"/>
      <c r="F14" s="163"/>
      <c r="G14" s="115">
        <f>COUNTIF('Service Line Inventory Template'!$Q$2:$Q$5001,"Lead")</f>
        <v>0</v>
      </c>
      <c r="H14" s="115"/>
      <c r="I14" s="115"/>
    </row>
    <row r="15" spans="1:9" s="47" customFormat="1" ht="15" customHeight="1" x14ac:dyDescent="0.2">
      <c r="A15" s="163" t="s">
        <v>69</v>
      </c>
      <c r="B15" s="163"/>
      <c r="C15" s="163"/>
      <c r="D15" s="163"/>
      <c r="E15" s="163"/>
      <c r="F15" s="163"/>
      <c r="G15" s="115">
        <f>COUNTIF('Service Line Inventory Template'!$Q$2:$Q$5001,"GSLRR")</f>
        <v>0</v>
      </c>
      <c r="H15" s="115"/>
      <c r="I15" s="115"/>
    </row>
    <row r="16" spans="1:9" s="47" customFormat="1" ht="15" customHeight="1" x14ac:dyDescent="0.2">
      <c r="A16" s="156" t="s">
        <v>70</v>
      </c>
      <c r="B16" s="156"/>
      <c r="C16" s="156"/>
      <c r="D16" s="156"/>
      <c r="E16" s="156"/>
      <c r="F16" s="156"/>
      <c r="G16" s="115">
        <f>COUNTIF('Service Line Inventory Template'!$Q$2:$Q$5001,"Non-Lead")</f>
        <v>0</v>
      </c>
      <c r="H16" s="115"/>
      <c r="I16" s="115"/>
    </row>
    <row r="17" spans="1:15" s="47" customFormat="1" ht="14.25" x14ac:dyDescent="0.2">
      <c r="A17" s="157" t="s">
        <v>71</v>
      </c>
      <c r="B17" s="157"/>
      <c r="C17" s="157"/>
      <c r="D17" s="157"/>
      <c r="E17" s="157"/>
      <c r="F17" s="157"/>
      <c r="G17" s="158">
        <f>COUNTIF('Service Line Inventory Template'!$Q$2:$Q$5001,"Unknown")</f>
        <v>0</v>
      </c>
      <c r="H17" s="158"/>
      <c r="I17" s="158"/>
    </row>
    <row r="18" spans="1:15" s="47" customFormat="1" ht="10.5" customHeight="1" x14ac:dyDescent="0.25">
      <c r="A18" s="34"/>
      <c r="B18" s="34"/>
      <c r="C18" s="34"/>
      <c r="D18" s="34"/>
      <c r="E18" s="34"/>
      <c r="F18" s="34"/>
      <c r="G18" s="35"/>
      <c r="H18" s="35"/>
      <c r="L18" s="21"/>
      <c r="M18" s="21"/>
      <c r="N18" s="21"/>
      <c r="O18" s="21"/>
    </row>
    <row r="19" spans="1:15" s="47" customFormat="1" ht="30" customHeight="1" thickBot="1" x14ac:dyDescent="0.3">
      <c r="A19" s="159" t="s">
        <v>72</v>
      </c>
      <c r="B19" s="159"/>
      <c r="C19" s="88" t="s">
        <v>44</v>
      </c>
      <c r="D19" s="160" t="s">
        <v>73</v>
      </c>
      <c r="E19" s="161"/>
      <c r="F19" s="160" t="s">
        <v>46</v>
      </c>
      <c r="G19" s="161"/>
      <c r="H19" s="160" t="s">
        <v>21</v>
      </c>
      <c r="I19" s="161"/>
      <c r="L19" s="21"/>
      <c r="M19" s="21"/>
      <c r="N19" s="21"/>
      <c r="O19" s="21"/>
    </row>
    <row r="20" spans="1:15" s="47" customFormat="1" ht="15" customHeight="1" thickTop="1" x14ac:dyDescent="0.25">
      <c r="A20" s="148" t="s">
        <v>74</v>
      </c>
      <c r="B20" s="149"/>
      <c r="C20" s="53">
        <f>COUNTIF(Table1[Current Public Side SL Material ⓘ],"Lead*")</f>
        <v>0</v>
      </c>
      <c r="D20" s="54">
        <f>COUNTIF(Table1[Current Public Side SL Material ⓘ],"Galvanized*")</f>
        <v>0</v>
      </c>
      <c r="E20" s="52" t="s">
        <v>75</v>
      </c>
      <c r="F20" s="150">
        <f>COUNTIF(Table1[Current Public Side SL Material ⓘ],"C*")+COUNTIF(Table1[Current Public Side SL Material ⓘ],"P*")+COUNTIF(Table1[Current Public Side SL Material ⓘ],"K*")</f>
        <v>0</v>
      </c>
      <c r="G20" s="151"/>
      <c r="H20" s="150">
        <f>COUNTIF(Table1[Current Public Side SL Material ⓘ],"U*")</f>
        <v>0</v>
      </c>
      <c r="I20" s="152"/>
      <c r="J20" s="50"/>
      <c r="L20" s="21"/>
      <c r="M20" s="21"/>
      <c r="N20" s="21"/>
      <c r="O20" s="21"/>
    </row>
    <row r="21" spans="1:15" s="47" customFormat="1" ht="15" customHeight="1" x14ac:dyDescent="0.25">
      <c r="A21" s="148" t="s">
        <v>76</v>
      </c>
      <c r="B21" s="149"/>
      <c r="C21" s="53">
        <f>COUNTIF(Table1[Customer SL Material ⓘ],"Lead*")</f>
        <v>0</v>
      </c>
      <c r="D21" s="55">
        <f>COUNTIF(Table1[Customer SL Material ⓘ],"Galvanized*")</f>
        <v>0</v>
      </c>
      <c r="E21" s="51" t="s">
        <v>75</v>
      </c>
      <c r="F21" s="153">
        <f>COUNTIF(Table1[Customer SL Material ⓘ],"C*")+COUNTIF(Table1[Customer SL Material ⓘ],"P*")+COUNTIF(Table1[Customer SL Material ⓘ],"K*")</f>
        <v>0</v>
      </c>
      <c r="G21" s="154"/>
      <c r="H21" s="153">
        <f>COUNTIF(Table1[Customer SL Material ⓘ],"U*")</f>
        <v>0</v>
      </c>
      <c r="I21" s="155"/>
      <c r="J21" s="50"/>
      <c r="L21" s="21"/>
      <c r="M21" s="21"/>
      <c r="N21" s="21"/>
      <c r="O21" s="21"/>
    </row>
    <row r="22" spans="1:15" s="47" customFormat="1" ht="34.5" customHeight="1" x14ac:dyDescent="0.25">
      <c r="A22" s="138" t="s">
        <v>66</v>
      </c>
      <c r="B22" s="139"/>
      <c r="C22" s="78">
        <f>COUNTIF(Table1[SL Category ⓘ],"Lead")</f>
        <v>0</v>
      </c>
      <c r="D22" s="79">
        <f>COUNTIF(Table1[SL Category ⓘ],"GSLRR")</f>
        <v>0</v>
      </c>
      <c r="E22" s="80" t="s">
        <v>45</v>
      </c>
      <c r="F22" s="140">
        <f>COUNTIF(Table1[SL Category ⓘ],"Non-Lead")</f>
        <v>0</v>
      </c>
      <c r="G22" s="141"/>
      <c r="H22" s="140">
        <f>COUNTIF(Table1[SL Category ⓘ],"Unknown")</f>
        <v>0</v>
      </c>
      <c r="I22" s="142"/>
      <c r="J22" s="50"/>
      <c r="L22" s="21"/>
      <c r="M22" s="21"/>
      <c r="N22" s="21"/>
      <c r="O22" s="21"/>
    </row>
    <row r="23" spans="1:15" ht="6.95" customHeight="1" x14ac:dyDescent="0.25">
      <c r="A23" s="36"/>
      <c r="B23" s="37"/>
      <c r="L23"/>
      <c r="M23"/>
      <c r="N23"/>
      <c r="O23"/>
    </row>
    <row r="24" spans="1:15" ht="15" customHeight="1" x14ac:dyDescent="0.25">
      <c r="A24" s="38" t="s">
        <v>77</v>
      </c>
      <c r="B24" s="37"/>
      <c r="L24"/>
      <c r="M24"/>
      <c r="N24"/>
      <c r="O24"/>
    </row>
    <row r="25" spans="1:15" ht="15" customHeight="1" thickBot="1" x14ac:dyDescent="0.3">
      <c r="A25" s="143" t="s">
        <v>78</v>
      </c>
      <c r="B25" s="143"/>
      <c r="C25" s="143"/>
      <c r="D25" s="143"/>
      <c r="E25" s="144" t="s">
        <v>79</v>
      </c>
      <c r="F25" s="144"/>
      <c r="G25" s="145" t="s">
        <v>80</v>
      </c>
      <c r="H25" s="146"/>
      <c r="I25" s="147"/>
      <c r="L25"/>
      <c r="M25"/>
      <c r="N25"/>
      <c r="O25"/>
    </row>
    <row r="26" spans="1:15" ht="15" customHeight="1" thickTop="1" x14ac:dyDescent="0.25">
      <c r="A26" s="130" t="s">
        <v>81</v>
      </c>
      <c r="B26" s="130"/>
      <c r="C26" s="130"/>
      <c r="D26" s="130"/>
      <c r="E26" s="131">
        <f>COUNTIF('Service Line Inventory Template'!G2:G5001,"Records")</f>
        <v>0</v>
      </c>
      <c r="F26" s="131"/>
      <c r="G26" s="132">
        <f>COUNTIF('Service Line Inventory Template'!K2:K5001,"Records")</f>
        <v>0</v>
      </c>
      <c r="H26" s="133"/>
      <c r="I26" s="134"/>
      <c r="L26"/>
      <c r="M26"/>
      <c r="N26"/>
      <c r="O26"/>
    </row>
    <row r="27" spans="1:15" ht="15" customHeight="1" x14ac:dyDescent="0.25">
      <c r="A27" s="135" t="s">
        <v>19</v>
      </c>
      <c r="B27" s="136"/>
      <c r="C27" s="136"/>
      <c r="D27" s="137"/>
      <c r="E27" s="126">
        <f>COUNTIF('Service Line Inventory Template'!G2:G5001,"Field Inspection")</f>
        <v>0</v>
      </c>
      <c r="F27" s="126"/>
      <c r="G27" s="127">
        <f>COUNTIF('Service Line Inventory Template'!K2:K5001,A27)</f>
        <v>0</v>
      </c>
      <c r="H27" s="128"/>
      <c r="I27" s="129"/>
      <c r="L27"/>
      <c r="M27"/>
      <c r="N27"/>
      <c r="O27"/>
    </row>
    <row r="28" spans="1:15" x14ac:dyDescent="0.25">
      <c r="A28" s="124" t="s">
        <v>107</v>
      </c>
      <c r="B28" s="124"/>
      <c r="C28" s="124"/>
      <c r="D28" s="124"/>
      <c r="E28" s="115" t="s">
        <v>105</v>
      </c>
      <c r="F28" s="115"/>
      <c r="G28" s="116">
        <f>COUNTIF('Service Line Inventory Template'!K2:K5001,A28)</f>
        <v>0</v>
      </c>
      <c r="H28" s="117"/>
      <c r="I28" s="118"/>
      <c r="L28"/>
      <c r="M28"/>
      <c r="N28"/>
      <c r="O28"/>
    </row>
    <row r="29" spans="1:15" ht="15" customHeight="1" x14ac:dyDescent="0.25">
      <c r="A29" s="125" t="s">
        <v>23</v>
      </c>
      <c r="B29" s="125"/>
      <c r="C29" s="125"/>
      <c r="D29" s="125"/>
      <c r="E29" s="126">
        <f>COUNTIF('Service Line Inventory Template'!$G$2:$G$5001,A29)</f>
        <v>0</v>
      </c>
      <c r="F29" s="126"/>
      <c r="G29" s="127">
        <f>COUNTIF('Service Line Inventory Template'!K2:K5001,A29)</f>
        <v>0</v>
      </c>
      <c r="H29" s="128"/>
      <c r="I29" s="129"/>
      <c r="L29"/>
      <c r="M29"/>
      <c r="N29"/>
      <c r="O29"/>
    </row>
    <row r="30" spans="1:15" ht="15" customHeight="1" x14ac:dyDescent="0.25">
      <c r="A30" s="114" t="s">
        <v>93</v>
      </c>
      <c r="B30" s="114"/>
      <c r="C30" s="114"/>
      <c r="D30" s="114"/>
      <c r="E30" s="115">
        <f>COUNTIF('Service Line Inventory Template'!$G$2:$G$5001,A30)</f>
        <v>0</v>
      </c>
      <c r="F30" s="115"/>
      <c r="G30" s="116">
        <f>COUNTIF('Service Line Inventory Template'!K2:K5001,A30)</f>
        <v>0</v>
      </c>
      <c r="H30" s="117"/>
      <c r="I30" s="118"/>
      <c r="L30"/>
      <c r="M30"/>
      <c r="N30"/>
      <c r="O30"/>
    </row>
    <row r="31" spans="1:15" ht="15" customHeight="1" x14ac:dyDescent="0.25">
      <c r="A31" s="119" t="s">
        <v>28</v>
      </c>
      <c r="B31" s="119"/>
      <c r="C31" s="119"/>
      <c r="D31" s="119"/>
      <c r="E31" s="120">
        <f>COUNTIF('Service Line Inventory Template'!$G$2:$G$5001,A31)</f>
        <v>0</v>
      </c>
      <c r="F31" s="120"/>
      <c r="G31" s="121">
        <f>COUNTIF('Service Line Inventory Template'!K2:K5001,A31)</f>
        <v>0</v>
      </c>
      <c r="H31" s="122"/>
      <c r="I31" s="123"/>
      <c r="L31"/>
      <c r="M31"/>
      <c r="N31"/>
      <c r="O31"/>
    </row>
    <row r="32" spans="1:15" ht="8.85" customHeight="1" x14ac:dyDescent="0.2">
      <c r="A32" s="36"/>
      <c r="B32" s="37"/>
    </row>
    <row r="33" spans="1:9" ht="15" customHeight="1" x14ac:dyDescent="0.25">
      <c r="A33" s="33" t="s">
        <v>82</v>
      </c>
    </row>
    <row r="34" spans="1:9" ht="31.5" customHeight="1" x14ac:dyDescent="0.2">
      <c r="A34" s="100" t="s">
        <v>83</v>
      </c>
      <c r="B34" s="101"/>
      <c r="C34" s="101"/>
      <c r="D34" s="101"/>
      <c r="E34" s="102" t="s">
        <v>84</v>
      </c>
      <c r="F34" s="102"/>
      <c r="G34" s="102"/>
      <c r="H34" s="102"/>
      <c r="I34" s="103"/>
    </row>
    <row r="35" spans="1:9" ht="32.450000000000003" customHeight="1" x14ac:dyDescent="0.2">
      <c r="A35" s="104" t="s">
        <v>85</v>
      </c>
      <c r="B35" s="105"/>
      <c r="C35" s="105"/>
      <c r="D35" s="105"/>
      <c r="E35" s="106"/>
      <c r="F35" s="106"/>
      <c r="G35" s="106"/>
      <c r="H35" s="106"/>
      <c r="I35" s="107"/>
    </row>
    <row r="37" spans="1:9" ht="15" customHeight="1" x14ac:dyDescent="0.25">
      <c r="A37" s="33" t="s">
        <v>86</v>
      </c>
    </row>
    <row r="38" spans="1:9" ht="15" customHeight="1" x14ac:dyDescent="0.2">
      <c r="A38" s="108" t="s">
        <v>87</v>
      </c>
      <c r="B38" s="109"/>
      <c r="C38" s="109"/>
      <c r="D38" s="109"/>
      <c r="E38" s="109"/>
      <c r="F38" s="109"/>
      <c r="G38" s="109"/>
      <c r="H38" s="109"/>
      <c r="I38" s="110"/>
    </row>
    <row r="39" spans="1:9" ht="15" customHeight="1" x14ac:dyDescent="0.2">
      <c r="A39" s="111"/>
      <c r="B39" s="112"/>
      <c r="C39" s="112"/>
      <c r="D39" s="112"/>
      <c r="E39" s="112"/>
      <c r="F39" s="112"/>
      <c r="G39" s="112"/>
      <c r="H39" s="112"/>
      <c r="I39" s="113"/>
    </row>
    <row r="40" spans="1:9" ht="15" customHeight="1" x14ac:dyDescent="0.2">
      <c r="A40" s="81"/>
      <c r="B40" s="57"/>
      <c r="C40" s="57"/>
      <c r="D40" s="57"/>
      <c r="E40" s="57"/>
      <c r="F40" s="57"/>
      <c r="G40" s="57"/>
      <c r="H40" s="57"/>
      <c r="I40" s="82"/>
    </row>
    <row r="41" spans="1:9" ht="15" customHeight="1" x14ac:dyDescent="0.2">
      <c r="A41" s="164"/>
      <c r="B41" s="165"/>
      <c r="C41" s="165"/>
      <c r="D41" s="165"/>
      <c r="E41" s="165"/>
      <c r="F41" s="165"/>
      <c r="G41" s="165"/>
      <c r="H41" s="165"/>
      <c r="I41" s="83"/>
    </row>
    <row r="42" spans="1:9" ht="15" customHeight="1" x14ac:dyDescent="0.2">
      <c r="A42" s="164" t="s">
        <v>88</v>
      </c>
      <c r="B42" s="165"/>
      <c r="C42" s="165"/>
      <c r="D42" s="165" t="s">
        <v>88</v>
      </c>
      <c r="E42" s="165"/>
      <c r="F42" s="165"/>
      <c r="G42" s="165"/>
      <c r="H42" s="165"/>
      <c r="I42" s="83" t="s">
        <v>89</v>
      </c>
    </row>
    <row r="43" spans="1:9" ht="15" customHeight="1" x14ac:dyDescent="0.2">
      <c r="A43" s="84"/>
      <c r="B43" s="39" t="s">
        <v>90</v>
      </c>
      <c r="C43" s="37"/>
      <c r="D43" s="40"/>
      <c r="E43" s="37"/>
      <c r="F43" s="40" t="s">
        <v>91</v>
      </c>
      <c r="G43" s="37"/>
      <c r="H43" s="40"/>
      <c r="I43" s="85" t="s">
        <v>92</v>
      </c>
    </row>
    <row r="44" spans="1:9" ht="15" customHeight="1" x14ac:dyDescent="0.2">
      <c r="A44" s="86"/>
      <c r="B44" s="87"/>
      <c r="C44" s="76"/>
      <c r="D44" s="87"/>
      <c r="E44" s="76"/>
      <c r="F44" s="87"/>
      <c r="G44" s="76"/>
      <c r="H44" s="76"/>
      <c r="I44" s="77"/>
    </row>
  </sheetData>
  <sheetProtection algorithmName="SHA-512" hashValue="SiQS4J7ADt2SDf7bWvgb4rh6h9Mntl+X1X9VVkviKdcSHajUX8Oh8L3dNAzG8UWpSm/Fnutce1p94Nvosq316Q==" saltValue="ILI1UeMNk4MwzPaTyuNa2Q==" spinCount="100000" sheet="1" objects="1" scenarios="1" formatCells="0"/>
  <mergeCells count="64">
    <mergeCell ref="A41:C41"/>
    <mergeCell ref="A42:C42"/>
    <mergeCell ref="D42:H42"/>
    <mergeCell ref="D41:H41"/>
    <mergeCell ref="A1:H1"/>
    <mergeCell ref="A7:B7"/>
    <mergeCell ref="A8:B8"/>
    <mergeCell ref="A9:B9"/>
    <mergeCell ref="A12:F12"/>
    <mergeCell ref="G12:I12"/>
    <mergeCell ref="B3:I3"/>
    <mergeCell ref="B4:I4"/>
    <mergeCell ref="C7:I7"/>
    <mergeCell ref="C8:I8"/>
    <mergeCell ref="C9:I9"/>
    <mergeCell ref="A13:F13"/>
    <mergeCell ref="G13:I13"/>
    <mergeCell ref="A14:F14"/>
    <mergeCell ref="G14:I14"/>
    <mergeCell ref="A15:F15"/>
    <mergeCell ref="G15:I15"/>
    <mergeCell ref="A16:F16"/>
    <mergeCell ref="G16:I16"/>
    <mergeCell ref="A17:F17"/>
    <mergeCell ref="G17:I17"/>
    <mergeCell ref="A19:B19"/>
    <mergeCell ref="D19:E19"/>
    <mergeCell ref="F19:G19"/>
    <mergeCell ref="H19:I19"/>
    <mergeCell ref="A20:B20"/>
    <mergeCell ref="F20:G20"/>
    <mergeCell ref="H20:I20"/>
    <mergeCell ref="A21:B21"/>
    <mergeCell ref="F21:G21"/>
    <mergeCell ref="H21:I21"/>
    <mergeCell ref="A22:B22"/>
    <mergeCell ref="F22:G22"/>
    <mergeCell ref="H22:I22"/>
    <mergeCell ref="A25:D25"/>
    <mergeCell ref="E25:F25"/>
    <mergeCell ref="G25:I25"/>
    <mergeCell ref="A26:D26"/>
    <mergeCell ref="E26:F26"/>
    <mergeCell ref="G26:I26"/>
    <mergeCell ref="A27:D27"/>
    <mergeCell ref="E27:F27"/>
    <mergeCell ref="G27:I27"/>
    <mergeCell ref="A28:D28"/>
    <mergeCell ref="E28:F28"/>
    <mergeCell ref="G28:I28"/>
    <mergeCell ref="A29:D29"/>
    <mergeCell ref="E29:F29"/>
    <mergeCell ref="G29:I29"/>
    <mergeCell ref="A30:D30"/>
    <mergeCell ref="E30:F30"/>
    <mergeCell ref="G30:I30"/>
    <mergeCell ref="A31:D31"/>
    <mergeCell ref="E31:F31"/>
    <mergeCell ref="G31:I31"/>
    <mergeCell ref="A34:D34"/>
    <mergeCell ref="E34:I34"/>
    <mergeCell ref="A35:D35"/>
    <mergeCell ref="E35:I35"/>
    <mergeCell ref="A38:I39"/>
  </mergeCells>
  <pageMargins left="0.5" right="0.5" top="0.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3E4A66-4F06-42EE-85BA-27CDDB6395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75D10F-B162-4FDD-AD59-54AEE00517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6579E43-33A9-4759-BF7B-EA16D766758C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Information Sheet</vt:lpstr>
      <vt:lpstr>Service Line Inventory Template</vt:lpstr>
      <vt:lpstr>Inventory Summary</vt:lpstr>
      <vt:lpstr>'Inventory Summary'!Print_Area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 Lead Service Line Inventory Max 5,000 service lines</dc:title>
  <dc:subject/>
  <dc:creator>Kathy</dc:creator>
  <cp:keywords>Template LSLI Lead Service Line Inventory Max 5,000 service lines, NYS DOH, Health, water, infrastructure</cp:keywords>
  <dc:description/>
  <cp:lastModifiedBy>Kathy</cp:lastModifiedBy>
  <cp:revision/>
  <cp:lastPrinted>2024-09-04T17:11:21Z</cp:lastPrinted>
  <dcterms:created xsi:type="dcterms:W3CDTF">2022-04-12T18:54:01Z</dcterms:created>
  <dcterms:modified xsi:type="dcterms:W3CDTF">2024-09-04T17:11:52Z</dcterms:modified>
  <cp:category/>
  <cp:contentStatus/>
</cp:coreProperties>
</file>