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0" windowWidth="11100" windowHeight="6345"/>
  </bookViews>
  <sheets>
    <sheet name="Sheet1" sheetId="1" r:id="rId1"/>
  </sheets>
  <definedNames>
    <definedName name="_xlnm.Print_Area" localSheetId="0">Sheet1!$A$1:$N$54</definedName>
  </definedNames>
  <calcPr calcId="145621"/>
</workbook>
</file>

<file path=xl/calcChain.xml><?xml version="1.0" encoding="utf-8"?>
<calcChain xmlns="http://schemas.openxmlformats.org/spreadsheetml/2006/main">
  <c r="F9" i="1" l="1"/>
  <c r="F12" i="1"/>
  <c r="F19" i="1"/>
  <c r="F20" i="1" s="1"/>
  <c r="L20" i="1" s="1"/>
  <c r="L22" i="1" s="1"/>
  <c r="L40" i="1" s="1"/>
  <c r="N47" i="1" s="1"/>
  <c r="H10" i="1"/>
  <c r="H13" i="1"/>
  <c r="H14" i="1"/>
  <c r="H20" i="1" s="1"/>
  <c r="H15" i="1"/>
  <c r="H22" i="1" s="1"/>
  <c r="H40" i="1" s="1"/>
  <c r="H19" i="1"/>
  <c r="J11" i="1"/>
  <c r="J16" i="1"/>
  <c r="J22" i="1" s="1"/>
  <c r="J40" i="1" s="1"/>
  <c r="J17" i="1"/>
  <c r="J18" i="1"/>
  <c r="J19" i="1"/>
  <c r="J20" i="1"/>
  <c r="J8" i="1"/>
  <c r="J25" i="1"/>
  <c r="J38" i="1" s="1"/>
  <c r="J26" i="1"/>
  <c r="J29" i="1"/>
  <c r="J34" i="1"/>
  <c r="J35" i="1"/>
  <c r="L21" i="1"/>
  <c r="L36" i="1"/>
  <c r="L38" i="1" s="1"/>
  <c r="L54" i="1"/>
  <c r="H8" i="1"/>
  <c r="H25" i="1"/>
  <c r="H38" i="1" s="1"/>
  <c r="H26" i="1"/>
  <c r="H28" i="1"/>
  <c r="H34" i="1"/>
  <c r="H35" i="1"/>
  <c r="F8" i="1"/>
  <c r="F25" i="1"/>
  <c r="F26" i="1"/>
  <c r="F27" i="1"/>
  <c r="F38" i="1" s="1"/>
  <c r="F34" i="1"/>
  <c r="F35" i="1"/>
  <c r="D25" i="1"/>
  <c r="D30" i="1"/>
  <c r="D31" i="1"/>
  <c r="D38" i="1" s="1"/>
  <c r="D40" i="1" s="1"/>
  <c r="D32" i="1"/>
  <c r="D33" i="1"/>
  <c r="L47" i="1"/>
  <c r="N54" i="1" l="1"/>
  <c r="F22" i="1"/>
  <c r="F40" i="1" s="1"/>
  <c r="J54" i="1"/>
  <c r="J47" i="1"/>
  <c r="D54" i="1"/>
  <c r="D47" i="1"/>
  <c r="H47" i="1"/>
  <c r="H54" i="1"/>
  <c r="F54" i="1" l="1"/>
  <c r="F47" i="1"/>
</calcChain>
</file>

<file path=xl/sharedStrings.xml><?xml version="1.0" encoding="utf-8"?>
<sst xmlns="http://schemas.openxmlformats.org/spreadsheetml/2006/main" count="53" uniqueCount="50">
  <si>
    <t>Admin</t>
  </si>
  <si>
    <t>Total</t>
  </si>
  <si>
    <t>Owner</t>
  </si>
  <si>
    <t>Sales Manager</t>
  </si>
  <si>
    <t>Data</t>
  </si>
  <si>
    <t>Division</t>
  </si>
  <si>
    <t>A/V</t>
  </si>
  <si>
    <t>Security</t>
  </si>
  <si>
    <t>ABC Integrators, Inc.</t>
  </si>
  <si>
    <t>Budgetary Payroll Calcuation</t>
  </si>
  <si>
    <t>Operations Manager</t>
  </si>
  <si>
    <t>Payroll:</t>
  </si>
  <si>
    <t>Payroll Taxes:</t>
  </si>
  <si>
    <t>Benefits:</t>
  </si>
  <si>
    <t>Direct Labor:</t>
  </si>
  <si>
    <t>Sales &amp; Admin.:</t>
  </si>
  <si>
    <t>Data Rep</t>
  </si>
  <si>
    <t>A/V Rep</t>
  </si>
  <si>
    <t>Security Rep</t>
  </si>
  <si>
    <t>Lead Tech - Data</t>
  </si>
  <si>
    <t>Lead Tech - A/V</t>
  </si>
  <si>
    <t>Lead Tech - Security</t>
  </si>
  <si>
    <t>Tech A</t>
  </si>
  <si>
    <t>Tech B</t>
  </si>
  <si>
    <t>Installer A</t>
  </si>
  <si>
    <t>Installer B</t>
  </si>
  <si>
    <t>Installer C</t>
  </si>
  <si>
    <t>Installer D</t>
  </si>
  <si>
    <t>Installer E</t>
  </si>
  <si>
    <t>Estimated incentives</t>
  </si>
  <si>
    <t>Controller</t>
  </si>
  <si>
    <t>A/P Clerk</t>
  </si>
  <si>
    <t>A/R Clerk</t>
  </si>
  <si>
    <t>Receptionist</t>
  </si>
  <si>
    <t>Estimator</t>
  </si>
  <si>
    <t>Inventory Clerk/Courier</t>
  </si>
  <si>
    <t>Scheduler</t>
  </si>
  <si>
    <t xml:space="preserve">  Direct Payroll</t>
  </si>
  <si>
    <t xml:space="preserve">  OH Payroll</t>
  </si>
  <si>
    <t xml:space="preserve">    Budgeted Total P/R</t>
  </si>
  <si>
    <t>FICA</t>
  </si>
  <si>
    <t>FUTA</t>
  </si>
  <si>
    <t>SUTA</t>
  </si>
  <si>
    <t>W/C</t>
  </si>
  <si>
    <t>Health</t>
  </si>
  <si>
    <t>Dental</t>
  </si>
  <si>
    <t>Life &amp; LTD</t>
  </si>
  <si>
    <t>401(k) Match</t>
  </si>
  <si>
    <t>Estimated overtime</t>
  </si>
  <si>
    <t>For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</si>
</sst>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Border="1"/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0" fillId="0" borderId="3" xfId="1" applyNumberFormat="1" applyFont="1" applyBorder="1"/>
    <xf numFmtId="164" fontId="0" fillId="0" borderId="4" xfId="1" applyNumberFormat="1" applyFont="1" applyBorder="1"/>
    <xf numFmtId="165" fontId="0" fillId="0" borderId="0" xfId="2" applyNumberFormat="1" applyFont="1"/>
    <xf numFmtId="166" fontId="0" fillId="0" borderId="0" xfId="1" applyNumberFormat="1" applyFont="1"/>
    <xf numFmtId="0" fontId="1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workbookViewId="0">
      <selection activeCell="O18" sqref="O18"/>
    </sheetView>
  </sheetViews>
  <sheetFormatPr defaultRowHeight="12.75" x14ac:dyDescent="0.2"/>
  <cols>
    <col min="1" max="1" width="1.7109375" customWidth="1"/>
    <col min="2" max="2" width="20.7109375" customWidth="1"/>
    <col min="3" max="3" width="1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11.7109375" customWidth="1"/>
    <col min="9" max="9" width="1.7109375" customWidth="1"/>
    <col min="10" max="10" width="11.7109375" customWidth="1"/>
    <col min="11" max="11" width="1.7109375" customWidth="1"/>
    <col min="12" max="12" width="11.7109375" customWidth="1"/>
    <col min="13" max="13" width="1.7109375" customWidth="1"/>
    <col min="14" max="14" width="6.7109375" customWidth="1"/>
  </cols>
  <sheetData>
    <row r="1" spans="1:13" x14ac:dyDescent="0.2">
      <c r="A1" t="s">
        <v>8</v>
      </c>
    </row>
    <row r="2" spans="1:13" x14ac:dyDescent="0.2">
      <c r="A2" t="s">
        <v>9</v>
      </c>
    </row>
    <row r="3" spans="1:13" x14ac:dyDescent="0.2">
      <c r="A3" s="18" t="s">
        <v>49</v>
      </c>
    </row>
    <row r="4" spans="1:13" x14ac:dyDescent="0.2">
      <c r="D4" s="9"/>
      <c r="E4" s="9"/>
      <c r="F4" s="9" t="s">
        <v>4</v>
      </c>
      <c r="G4" s="9"/>
      <c r="H4" s="9" t="s">
        <v>6</v>
      </c>
      <c r="I4" s="9"/>
      <c r="J4" s="9" t="s">
        <v>7</v>
      </c>
      <c r="K4" s="9"/>
      <c r="L4" s="9"/>
    </row>
    <row r="5" spans="1:13" x14ac:dyDescent="0.2">
      <c r="A5" s="7" t="s">
        <v>11</v>
      </c>
      <c r="B5" s="7"/>
      <c r="D5" s="1" t="s">
        <v>0</v>
      </c>
      <c r="E5" s="9"/>
      <c r="F5" s="1" t="s">
        <v>5</v>
      </c>
      <c r="G5" s="9"/>
      <c r="H5" s="1" t="s">
        <v>5</v>
      </c>
      <c r="I5" s="9"/>
      <c r="J5" s="1" t="s">
        <v>5</v>
      </c>
      <c r="K5" s="9"/>
      <c r="L5" s="2" t="s">
        <v>1</v>
      </c>
    </row>
    <row r="6" spans="1:13" x14ac:dyDescent="0.2">
      <c r="A6" s="8"/>
      <c r="B6" s="8"/>
      <c r="D6" s="11"/>
      <c r="E6" s="12"/>
      <c r="F6" s="11"/>
      <c r="G6" s="12"/>
      <c r="H6" s="11"/>
      <c r="I6" s="12"/>
      <c r="J6" s="11"/>
      <c r="K6" s="12"/>
      <c r="L6" s="13"/>
    </row>
    <row r="7" spans="1:13" x14ac:dyDescent="0.2">
      <c r="A7" s="10" t="s">
        <v>14</v>
      </c>
      <c r="B7" s="8"/>
      <c r="D7" s="11"/>
      <c r="E7" s="12"/>
      <c r="F7" s="11"/>
      <c r="G7" s="12"/>
      <c r="H7" s="11"/>
      <c r="I7" s="12"/>
      <c r="J7" s="11"/>
      <c r="K7" s="12"/>
      <c r="L7" s="13"/>
    </row>
    <row r="8" spans="1:13" x14ac:dyDescent="0.2">
      <c r="B8" t="s">
        <v>10</v>
      </c>
      <c r="D8" s="3"/>
      <c r="E8" s="3"/>
      <c r="F8" s="3">
        <f>L8/3</f>
        <v>14000</v>
      </c>
      <c r="G8" s="3"/>
      <c r="H8" s="3">
        <f>L8/3</f>
        <v>14000</v>
      </c>
      <c r="I8" s="3"/>
      <c r="J8" s="3">
        <f>L8/3</f>
        <v>14000</v>
      </c>
      <c r="K8" s="3"/>
      <c r="L8" s="3">
        <v>42000</v>
      </c>
      <c r="M8" s="3"/>
    </row>
    <row r="9" spans="1:13" x14ac:dyDescent="0.2">
      <c r="B9" t="s">
        <v>19</v>
      </c>
      <c r="D9" s="3"/>
      <c r="E9" s="3"/>
      <c r="F9" s="3">
        <f>L9</f>
        <v>30000</v>
      </c>
      <c r="G9" s="3"/>
      <c r="H9" s="3"/>
      <c r="I9" s="3"/>
      <c r="J9" s="3"/>
      <c r="K9" s="3"/>
      <c r="L9" s="3">
        <v>30000</v>
      </c>
      <c r="M9" s="3"/>
    </row>
    <row r="10" spans="1:13" x14ac:dyDescent="0.2">
      <c r="B10" t="s">
        <v>20</v>
      </c>
      <c r="D10" s="3"/>
      <c r="E10" s="3"/>
      <c r="F10" s="3"/>
      <c r="G10" s="3"/>
      <c r="H10" s="3">
        <f>L10</f>
        <v>28000</v>
      </c>
      <c r="I10" s="3"/>
      <c r="J10" s="3"/>
      <c r="K10" s="3"/>
      <c r="L10" s="3">
        <v>28000</v>
      </c>
      <c r="M10" s="3"/>
    </row>
    <row r="11" spans="1:13" x14ac:dyDescent="0.2">
      <c r="B11" t="s">
        <v>21</v>
      </c>
      <c r="D11" s="3"/>
      <c r="E11" s="3"/>
      <c r="F11" s="3"/>
      <c r="G11" s="3"/>
      <c r="H11" s="3"/>
      <c r="I11" s="3"/>
      <c r="J11" s="3">
        <f>L11</f>
        <v>32000</v>
      </c>
      <c r="K11" s="3"/>
      <c r="L11" s="3">
        <v>32000</v>
      </c>
      <c r="M11" s="3"/>
    </row>
    <row r="12" spans="1:13" x14ac:dyDescent="0.2">
      <c r="B12" t="s">
        <v>22</v>
      </c>
      <c r="D12" s="3"/>
      <c r="E12" s="3"/>
      <c r="F12" s="3">
        <f>L12</f>
        <v>24000</v>
      </c>
      <c r="G12" s="3"/>
      <c r="H12" s="3"/>
      <c r="I12" s="3"/>
      <c r="J12" s="3"/>
      <c r="K12" s="3"/>
      <c r="L12" s="3">
        <v>24000</v>
      </c>
      <c r="M12" s="3"/>
    </row>
    <row r="13" spans="1:13" x14ac:dyDescent="0.2">
      <c r="B13" t="s">
        <v>23</v>
      </c>
      <c r="D13" s="3"/>
      <c r="E13" s="3"/>
      <c r="F13" s="3"/>
      <c r="G13" s="3"/>
      <c r="H13" s="3">
        <f>L13</f>
        <v>24000</v>
      </c>
      <c r="I13" s="3"/>
      <c r="J13" s="3"/>
      <c r="K13" s="3"/>
      <c r="L13" s="3">
        <v>24000</v>
      </c>
      <c r="M13" s="3"/>
    </row>
    <row r="14" spans="1:13" x14ac:dyDescent="0.2">
      <c r="B14" t="s">
        <v>24</v>
      </c>
      <c r="D14" s="3"/>
      <c r="E14" s="3"/>
      <c r="F14" s="3"/>
      <c r="G14" s="3"/>
      <c r="H14" s="3">
        <f>L14</f>
        <v>18000</v>
      </c>
      <c r="I14" s="3"/>
      <c r="J14" s="3"/>
      <c r="K14" s="3"/>
      <c r="L14" s="3">
        <v>18000</v>
      </c>
      <c r="M14" s="3"/>
    </row>
    <row r="15" spans="1:13" x14ac:dyDescent="0.2">
      <c r="B15" t="s">
        <v>25</v>
      </c>
      <c r="D15" s="3"/>
      <c r="E15" s="3"/>
      <c r="F15" s="3"/>
      <c r="G15" s="3"/>
      <c r="H15" s="3">
        <f>L15</f>
        <v>17000</v>
      </c>
      <c r="I15" s="3"/>
      <c r="J15" s="3"/>
      <c r="K15" s="3"/>
      <c r="L15" s="3">
        <v>17000</v>
      </c>
      <c r="M15" s="3"/>
    </row>
    <row r="16" spans="1:13" x14ac:dyDescent="0.2">
      <c r="B16" t="s">
        <v>26</v>
      </c>
      <c r="D16" s="3"/>
      <c r="E16" s="3"/>
      <c r="F16" s="3"/>
      <c r="G16" s="3"/>
      <c r="H16" s="3"/>
      <c r="I16" s="3"/>
      <c r="J16" s="3">
        <f>L16</f>
        <v>16000</v>
      </c>
      <c r="K16" s="3"/>
      <c r="L16" s="3">
        <v>16000</v>
      </c>
      <c r="M16" s="3"/>
    </row>
    <row r="17" spans="1:13" x14ac:dyDescent="0.2">
      <c r="B17" t="s">
        <v>27</v>
      </c>
      <c r="D17" s="3"/>
      <c r="E17" s="3"/>
      <c r="F17" s="3"/>
      <c r="G17" s="3"/>
      <c r="H17" s="3"/>
      <c r="I17" s="3"/>
      <c r="J17" s="3">
        <f>L17</f>
        <v>15000</v>
      </c>
      <c r="K17" s="3"/>
      <c r="L17" s="3">
        <v>15000</v>
      </c>
      <c r="M17" s="3"/>
    </row>
    <row r="18" spans="1:13" x14ac:dyDescent="0.2">
      <c r="B18" t="s">
        <v>28</v>
      </c>
      <c r="D18" s="3"/>
      <c r="E18" s="3"/>
      <c r="F18" s="3"/>
      <c r="G18" s="3"/>
      <c r="H18" s="3"/>
      <c r="I18" s="3"/>
      <c r="J18" s="3">
        <f>L18</f>
        <v>14000</v>
      </c>
      <c r="K18" s="3"/>
      <c r="L18" s="3">
        <v>14000</v>
      </c>
      <c r="M18" s="3"/>
    </row>
    <row r="19" spans="1:13" x14ac:dyDescent="0.2">
      <c r="B19" t="s">
        <v>36</v>
      </c>
      <c r="D19" s="3"/>
      <c r="E19" s="3"/>
      <c r="F19" s="3">
        <f>L19/3</f>
        <v>7000</v>
      </c>
      <c r="G19" s="3"/>
      <c r="H19" s="3">
        <f>L19/3</f>
        <v>7000</v>
      </c>
      <c r="I19" s="3"/>
      <c r="J19" s="3">
        <f>L19/3</f>
        <v>7000</v>
      </c>
      <c r="K19" s="3"/>
      <c r="L19" s="3">
        <v>21000</v>
      </c>
      <c r="M19" s="3"/>
    </row>
    <row r="20" spans="1:13" x14ac:dyDescent="0.2">
      <c r="B20" t="s">
        <v>48</v>
      </c>
      <c r="D20" s="3"/>
      <c r="E20" s="3"/>
      <c r="F20" s="17">
        <f>SUM(F9:F19)*0.1</f>
        <v>6100</v>
      </c>
      <c r="G20" s="3"/>
      <c r="H20" s="17">
        <f>SUM(H9:H19)*0.1</f>
        <v>9400</v>
      </c>
      <c r="I20" s="3"/>
      <c r="J20" s="17">
        <f>SUM(J9:J19)*0.1</f>
        <v>8400</v>
      </c>
      <c r="K20" s="3"/>
      <c r="L20" s="3">
        <f>D20+F20+H20+J20</f>
        <v>23900</v>
      </c>
      <c r="M20" s="3"/>
    </row>
    <row r="21" spans="1:13" x14ac:dyDescent="0.2">
      <c r="B21" t="s">
        <v>29</v>
      </c>
      <c r="D21" s="3"/>
      <c r="E21" s="3"/>
      <c r="F21" s="4">
        <v>6000</v>
      </c>
      <c r="G21" s="6"/>
      <c r="H21" s="4">
        <v>5000</v>
      </c>
      <c r="I21" s="3"/>
      <c r="J21" s="4">
        <v>6000</v>
      </c>
      <c r="K21" s="3"/>
      <c r="L21" s="4">
        <f>F21+H21+J21</f>
        <v>17000</v>
      </c>
      <c r="M21" s="3"/>
    </row>
    <row r="22" spans="1:13" x14ac:dyDescent="0.2">
      <c r="B22" t="s">
        <v>37</v>
      </c>
      <c r="D22" s="3"/>
      <c r="E22" s="3"/>
      <c r="F22" s="14">
        <f>SUM(F7:F21)</f>
        <v>87100</v>
      </c>
      <c r="G22" s="3"/>
      <c r="H22" s="14">
        <f>SUM(H7:H21)</f>
        <v>122400</v>
      </c>
      <c r="I22" s="3"/>
      <c r="J22" s="14">
        <f>SUM(J7:J21)</f>
        <v>112400</v>
      </c>
      <c r="K22" s="3"/>
      <c r="L22" s="14">
        <f>SUM(L7:L21)</f>
        <v>321900</v>
      </c>
      <c r="M22" s="3"/>
    </row>
    <row r="23" spans="1:13" x14ac:dyDescent="0.2"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t="s">
        <v>15</v>
      </c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B25" t="s">
        <v>2</v>
      </c>
      <c r="D25" s="3">
        <f>L25*0.5</f>
        <v>51000</v>
      </c>
      <c r="E25" s="3"/>
      <c r="F25" s="3">
        <f>L25/6</f>
        <v>17000</v>
      </c>
      <c r="G25" s="3"/>
      <c r="H25" s="3">
        <f>L25/6</f>
        <v>17000</v>
      </c>
      <c r="I25" s="3"/>
      <c r="J25" s="3">
        <f>L25/6</f>
        <v>17000</v>
      </c>
      <c r="K25" s="3"/>
      <c r="L25" s="3">
        <v>102000</v>
      </c>
      <c r="M25" s="3"/>
    </row>
    <row r="26" spans="1:13" x14ac:dyDescent="0.2">
      <c r="B26" t="s">
        <v>3</v>
      </c>
      <c r="D26" s="3"/>
      <c r="E26" s="3"/>
      <c r="F26" s="3">
        <f>L26/3</f>
        <v>25000</v>
      </c>
      <c r="G26" s="3"/>
      <c r="H26" s="3">
        <f>L26/3</f>
        <v>25000</v>
      </c>
      <c r="I26" s="3"/>
      <c r="J26" s="3">
        <f>L26/3</f>
        <v>25000</v>
      </c>
      <c r="K26" s="3"/>
      <c r="L26" s="3">
        <v>75000</v>
      </c>
      <c r="M26" s="3"/>
    </row>
    <row r="27" spans="1:13" x14ac:dyDescent="0.2">
      <c r="B27" t="s">
        <v>16</v>
      </c>
      <c r="D27" s="3"/>
      <c r="E27" s="3"/>
      <c r="F27" s="3">
        <f>L27</f>
        <v>42000</v>
      </c>
      <c r="G27" s="3"/>
      <c r="H27" s="3"/>
      <c r="I27" s="3"/>
      <c r="J27" s="3"/>
      <c r="K27" s="3"/>
      <c r="L27" s="3">
        <v>42000</v>
      </c>
      <c r="M27" s="3"/>
    </row>
    <row r="28" spans="1:13" x14ac:dyDescent="0.2">
      <c r="B28" t="s">
        <v>17</v>
      </c>
      <c r="D28" s="3"/>
      <c r="E28" s="3"/>
      <c r="F28" s="3"/>
      <c r="G28" s="3"/>
      <c r="H28" s="3">
        <f>L28</f>
        <v>40000</v>
      </c>
      <c r="I28" s="3"/>
      <c r="J28" s="3"/>
      <c r="K28" s="3"/>
      <c r="L28" s="3">
        <v>40000</v>
      </c>
      <c r="M28" s="3"/>
    </row>
    <row r="29" spans="1:13" x14ac:dyDescent="0.2">
      <c r="B29" t="s">
        <v>18</v>
      </c>
      <c r="D29" s="3"/>
      <c r="E29" s="3"/>
      <c r="F29" s="3"/>
      <c r="G29" s="3"/>
      <c r="H29" s="3"/>
      <c r="I29" s="3"/>
      <c r="J29" s="3">
        <f>L29</f>
        <v>48000</v>
      </c>
      <c r="K29" s="3"/>
      <c r="L29" s="3">
        <v>48000</v>
      </c>
      <c r="M29" s="3"/>
    </row>
    <row r="30" spans="1:13" x14ac:dyDescent="0.2">
      <c r="B30" t="s">
        <v>30</v>
      </c>
      <c r="D30" s="3">
        <f>L30</f>
        <v>48000</v>
      </c>
      <c r="E30" s="3"/>
      <c r="F30" s="3"/>
      <c r="G30" s="3"/>
      <c r="H30" s="3"/>
      <c r="I30" s="3"/>
      <c r="J30" s="3"/>
      <c r="K30" s="3"/>
      <c r="L30" s="3">
        <v>48000</v>
      </c>
      <c r="M30" s="3"/>
    </row>
    <row r="31" spans="1:13" x14ac:dyDescent="0.2">
      <c r="B31" t="s">
        <v>31</v>
      </c>
      <c r="D31" s="3">
        <f>L31</f>
        <v>24000</v>
      </c>
      <c r="E31" s="3"/>
      <c r="F31" s="3"/>
      <c r="G31" s="3"/>
      <c r="H31" s="3"/>
      <c r="I31" s="3"/>
      <c r="J31" s="3"/>
      <c r="K31" s="3"/>
      <c r="L31" s="3">
        <v>24000</v>
      </c>
      <c r="M31" s="3"/>
    </row>
    <row r="32" spans="1:13" x14ac:dyDescent="0.2">
      <c r="B32" t="s">
        <v>32</v>
      </c>
      <c r="D32" s="3">
        <f>L32</f>
        <v>21000</v>
      </c>
      <c r="E32" s="3"/>
      <c r="F32" s="3"/>
      <c r="G32" s="3"/>
      <c r="H32" s="3"/>
      <c r="I32" s="3"/>
      <c r="J32" s="3"/>
      <c r="K32" s="3"/>
      <c r="L32" s="3">
        <v>21000</v>
      </c>
      <c r="M32" s="3"/>
    </row>
    <row r="33" spans="1:14" x14ac:dyDescent="0.2">
      <c r="B33" t="s">
        <v>33</v>
      </c>
      <c r="D33" s="3">
        <f>L33</f>
        <v>18000</v>
      </c>
      <c r="E33" s="3"/>
      <c r="F33" s="3"/>
      <c r="G33" s="3"/>
      <c r="H33" s="3"/>
      <c r="I33" s="3"/>
      <c r="J33" s="3"/>
      <c r="K33" s="3"/>
      <c r="L33" s="3">
        <v>18000</v>
      </c>
      <c r="M33" s="3"/>
    </row>
    <row r="34" spans="1:14" x14ac:dyDescent="0.2">
      <c r="B34" t="s">
        <v>34</v>
      </c>
      <c r="D34" s="3"/>
      <c r="E34" s="3"/>
      <c r="F34" s="3">
        <f>L34/3</f>
        <v>8000</v>
      </c>
      <c r="G34" s="3"/>
      <c r="H34" s="3">
        <f>L34/3</f>
        <v>8000</v>
      </c>
      <c r="I34" s="3"/>
      <c r="J34" s="3">
        <f>L34/3</f>
        <v>8000</v>
      </c>
      <c r="K34" s="3"/>
      <c r="L34" s="3">
        <v>24000</v>
      </c>
      <c r="M34" s="3"/>
    </row>
    <row r="35" spans="1:14" x14ac:dyDescent="0.2">
      <c r="B35" t="s">
        <v>35</v>
      </c>
      <c r="D35" s="3"/>
      <c r="E35" s="3"/>
      <c r="F35" s="3">
        <f>L35/3</f>
        <v>6000</v>
      </c>
      <c r="G35" s="3"/>
      <c r="H35" s="3">
        <f>L35/3</f>
        <v>6000</v>
      </c>
      <c r="I35" s="3"/>
      <c r="J35" s="3">
        <f>L35/3</f>
        <v>6000</v>
      </c>
      <c r="K35" s="3"/>
      <c r="L35" s="3">
        <v>18000</v>
      </c>
      <c r="M35" s="3"/>
    </row>
    <row r="36" spans="1:14" x14ac:dyDescent="0.2">
      <c r="B36" t="s">
        <v>29</v>
      </c>
      <c r="D36" s="4">
        <v>10000</v>
      </c>
      <c r="E36" s="3"/>
      <c r="F36" s="4">
        <v>8000</v>
      </c>
      <c r="G36" s="3"/>
      <c r="H36" s="4">
        <v>8000</v>
      </c>
      <c r="I36" s="3"/>
      <c r="J36" s="4">
        <v>8000</v>
      </c>
      <c r="K36" s="3"/>
      <c r="L36" s="4">
        <f>D36+F36+H36+J36</f>
        <v>34000</v>
      </c>
      <c r="M36" s="3"/>
    </row>
    <row r="37" spans="1:14" x14ac:dyDescent="0.2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4" x14ac:dyDescent="0.2">
      <c r="B38" t="s">
        <v>38</v>
      </c>
      <c r="D38" s="4">
        <f>SUM(D24:D36)</f>
        <v>172000</v>
      </c>
      <c r="E38" s="3"/>
      <c r="F38" s="4">
        <f>SUM(F24:F36)</f>
        <v>106000</v>
      </c>
      <c r="G38" s="3"/>
      <c r="H38" s="4">
        <f>SUM(H24:H36)</f>
        <v>104000</v>
      </c>
      <c r="I38" s="3"/>
      <c r="J38" s="4">
        <f>SUM(J24:J36)</f>
        <v>112000</v>
      </c>
      <c r="K38" s="3"/>
      <c r="L38" s="4">
        <f>SUM(L24:L36)</f>
        <v>494000</v>
      </c>
      <c r="M38" s="3"/>
    </row>
    <row r="39" spans="1:14" x14ac:dyDescent="0.2"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4" ht="13.5" thickBot="1" x14ac:dyDescent="0.25">
      <c r="B40" t="s">
        <v>39</v>
      </c>
      <c r="D40" s="5">
        <f>D22+D38</f>
        <v>172000</v>
      </c>
      <c r="E40" s="3"/>
      <c r="F40" s="5">
        <f>F22+F38</f>
        <v>193100</v>
      </c>
      <c r="G40" s="3"/>
      <c r="H40" s="5">
        <f>H22+H38</f>
        <v>226400</v>
      </c>
      <c r="I40" s="3"/>
      <c r="J40" s="5">
        <f>J22+J38</f>
        <v>224400</v>
      </c>
      <c r="K40" s="6"/>
      <c r="L40" s="5">
        <f>L22+L38</f>
        <v>815900</v>
      </c>
      <c r="M40" s="3"/>
    </row>
    <row r="41" spans="1:14" ht="13.5" thickTop="1" x14ac:dyDescent="0.2">
      <c r="D41" s="3"/>
      <c r="E41" s="3"/>
      <c r="F41" s="3"/>
      <c r="G41" s="3"/>
      <c r="H41" s="3"/>
      <c r="I41" s="3"/>
      <c r="J41" s="3"/>
      <c r="K41" s="3"/>
      <c r="L41" s="3"/>
    </row>
    <row r="42" spans="1:14" x14ac:dyDescent="0.2">
      <c r="A42" s="7" t="s">
        <v>12</v>
      </c>
      <c r="B42" s="7"/>
      <c r="D42" s="3"/>
      <c r="E42" s="3"/>
      <c r="F42" s="3"/>
      <c r="G42" s="3"/>
      <c r="H42" s="3"/>
      <c r="I42" s="3"/>
      <c r="J42" s="3"/>
      <c r="K42" s="3"/>
      <c r="L42" s="3"/>
    </row>
    <row r="43" spans="1:14" x14ac:dyDescent="0.2">
      <c r="B43" t="s">
        <v>40</v>
      </c>
      <c r="D43" s="3"/>
      <c r="E43" s="3"/>
      <c r="F43" s="3"/>
      <c r="G43" s="3"/>
      <c r="H43" s="3"/>
      <c r="I43" s="3"/>
      <c r="J43" s="3"/>
      <c r="K43" s="3"/>
      <c r="L43" s="3">
        <v>60000</v>
      </c>
    </row>
    <row r="44" spans="1:14" x14ac:dyDescent="0.2">
      <c r="B44" t="s">
        <v>41</v>
      </c>
      <c r="D44" s="3"/>
      <c r="E44" s="3"/>
      <c r="F44" s="3"/>
      <c r="G44" s="3"/>
      <c r="H44" s="3"/>
      <c r="I44" s="3"/>
      <c r="J44" s="3"/>
      <c r="K44" s="3"/>
      <c r="L44" s="3">
        <v>8000</v>
      </c>
    </row>
    <row r="45" spans="1:14" x14ac:dyDescent="0.2">
      <c r="B45" t="s">
        <v>42</v>
      </c>
      <c r="D45" s="3"/>
      <c r="E45" s="3"/>
      <c r="F45" s="3"/>
      <c r="G45" s="3"/>
      <c r="H45" s="3"/>
      <c r="I45" s="3"/>
      <c r="J45" s="3"/>
      <c r="K45" s="3"/>
      <c r="L45" s="3">
        <v>16000</v>
      </c>
    </row>
    <row r="46" spans="1:14" x14ac:dyDescent="0.2">
      <c r="B46" t="s">
        <v>43</v>
      </c>
      <c r="D46" s="3"/>
      <c r="E46" s="3"/>
      <c r="F46" s="3"/>
      <c r="G46" s="3"/>
      <c r="H46" s="3"/>
      <c r="I46" s="3"/>
      <c r="J46" s="3"/>
      <c r="K46" s="3"/>
      <c r="L46" s="4">
        <v>45000</v>
      </c>
    </row>
    <row r="47" spans="1:14" ht="13.5" thickBot="1" x14ac:dyDescent="0.25">
      <c r="D47" s="3">
        <f>D40/$L40*$L47</f>
        <v>27194.509131020957</v>
      </c>
      <c r="E47" s="3"/>
      <c r="F47" s="3">
        <f>F40/$L40*$L47</f>
        <v>30530.579727907829</v>
      </c>
      <c r="G47" s="3"/>
      <c r="H47" s="3">
        <f>H40/$L40*$L47</f>
        <v>35795.563181762467</v>
      </c>
      <c r="I47" s="3"/>
      <c r="J47" s="3">
        <f>J40/$L40*$L47</f>
        <v>35479.34795930874</v>
      </c>
      <c r="K47" s="3"/>
      <c r="L47" s="15">
        <f>SUM(L43:L46)</f>
        <v>129000</v>
      </c>
      <c r="N47" s="16">
        <f>L47/L40</f>
        <v>0.15810761122686603</v>
      </c>
    </row>
    <row r="48" spans="1:14" ht="13.5" thickTop="1" x14ac:dyDescent="0.2">
      <c r="D48" s="3"/>
      <c r="E48" s="3"/>
      <c r="F48" s="3"/>
      <c r="G48" s="3"/>
      <c r="H48" s="3"/>
      <c r="I48" s="3"/>
      <c r="J48" s="3"/>
      <c r="K48" s="3"/>
      <c r="L48" s="3"/>
    </row>
    <row r="49" spans="1:14" x14ac:dyDescent="0.2">
      <c r="A49" s="7" t="s">
        <v>13</v>
      </c>
      <c r="B49" s="7"/>
      <c r="D49" s="3"/>
      <c r="E49" s="3"/>
      <c r="F49" s="3"/>
      <c r="G49" s="3"/>
      <c r="H49" s="3"/>
      <c r="I49" s="3"/>
      <c r="J49" s="3"/>
      <c r="K49" s="3"/>
      <c r="L49" s="3"/>
    </row>
    <row r="50" spans="1:14" x14ac:dyDescent="0.2">
      <c r="B50" t="s">
        <v>44</v>
      </c>
      <c r="D50" s="3"/>
      <c r="E50" s="3"/>
      <c r="F50" s="3"/>
      <c r="G50" s="3"/>
      <c r="H50" s="3"/>
      <c r="I50" s="3"/>
      <c r="J50" s="3"/>
      <c r="K50" s="3"/>
      <c r="L50" s="3">
        <v>56000</v>
      </c>
    </row>
    <row r="51" spans="1:14" x14ac:dyDescent="0.2">
      <c r="B51" t="s">
        <v>45</v>
      </c>
      <c r="D51" s="3"/>
      <c r="E51" s="3"/>
      <c r="F51" s="3"/>
      <c r="G51" s="3"/>
      <c r="H51" s="3"/>
      <c r="I51" s="3"/>
      <c r="J51" s="3"/>
      <c r="K51" s="3"/>
      <c r="L51" s="3">
        <v>12000</v>
      </c>
    </row>
    <row r="52" spans="1:14" x14ac:dyDescent="0.2">
      <c r="B52" t="s">
        <v>46</v>
      </c>
      <c r="D52" s="3"/>
      <c r="E52" s="3"/>
      <c r="F52" s="3"/>
      <c r="G52" s="3"/>
      <c r="H52" s="3"/>
      <c r="I52" s="3"/>
      <c r="J52" s="3"/>
      <c r="K52" s="3"/>
      <c r="L52" s="3">
        <v>8000</v>
      </c>
    </row>
    <row r="53" spans="1:14" x14ac:dyDescent="0.2">
      <c r="B53" t="s">
        <v>47</v>
      </c>
      <c r="D53" s="3"/>
      <c r="E53" s="3"/>
      <c r="F53" s="3"/>
      <c r="G53" s="3"/>
      <c r="H53" s="3"/>
      <c r="I53" s="3"/>
      <c r="J53" s="3"/>
      <c r="K53" s="3"/>
      <c r="L53" s="4">
        <v>18000</v>
      </c>
    </row>
    <row r="54" spans="1:14" ht="13.5" thickBot="1" x14ac:dyDescent="0.25">
      <c r="D54" s="3">
        <f>D40/$L40*$L54</f>
        <v>19816.153940433876</v>
      </c>
      <c r="E54" s="3"/>
      <c r="F54" s="3">
        <f>F40/$L40*$L54</f>
        <v>22247.089104056868</v>
      </c>
      <c r="G54" s="3"/>
      <c r="H54" s="3">
        <f>H40/$L40*$L54</f>
        <v>26083.58867508273</v>
      </c>
      <c r="I54" s="3"/>
      <c r="J54" s="3">
        <f>J40/$L40*$L54</f>
        <v>25853.168280426522</v>
      </c>
      <c r="K54" s="3"/>
      <c r="L54" s="15">
        <f>SUM(L50:L53)</f>
        <v>94000</v>
      </c>
      <c r="N54" s="16">
        <f>L54/L40</f>
        <v>0.11521019732810393</v>
      </c>
    </row>
    <row r="55" spans="1:14" ht="13.5" thickTop="1" x14ac:dyDescent="0.2">
      <c r="D55" s="3"/>
      <c r="E55" s="3"/>
      <c r="F55" s="3"/>
      <c r="G55" s="3"/>
      <c r="H55" s="3"/>
      <c r="I55" s="3"/>
      <c r="J55" s="3"/>
      <c r="K55" s="3"/>
      <c r="L55" s="3"/>
    </row>
    <row r="56" spans="1:14" x14ac:dyDescent="0.2">
      <c r="D56" s="3"/>
      <c r="E56" s="3"/>
      <c r="F56" s="3"/>
      <c r="G56" s="3"/>
      <c r="H56" s="3"/>
      <c r="I56" s="3"/>
      <c r="J56" s="3"/>
      <c r="K56" s="3"/>
      <c r="L56" s="3"/>
    </row>
    <row r="57" spans="1:14" x14ac:dyDescent="0.2">
      <c r="D57" s="3"/>
      <c r="E57" s="3"/>
      <c r="F57" s="3"/>
      <c r="G57" s="3"/>
      <c r="H57" s="3"/>
      <c r="I57" s="3"/>
      <c r="J57" s="3"/>
      <c r="K57" s="3"/>
      <c r="L57" s="3"/>
    </row>
    <row r="58" spans="1:14" x14ac:dyDescent="0.2">
      <c r="D58" s="3"/>
      <c r="E58" s="3"/>
      <c r="F58" s="3"/>
      <c r="G58" s="3"/>
      <c r="H58" s="3"/>
      <c r="I58" s="3"/>
      <c r="J58" s="3"/>
      <c r="K58" s="3"/>
      <c r="L58" s="3"/>
    </row>
    <row r="59" spans="1:14" x14ac:dyDescent="0.2">
      <c r="D59" s="3"/>
      <c r="E59" s="3"/>
      <c r="F59" s="3"/>
      <c r="G59" s="3"/>
      <c r="H59" s="3"/>
      <c r="I59" s="3"/>
      <c r="J59" s="3"/>
      <c r="K59" s="3"/>
      <c r="L59" s="3"/>
    </row>
    <row r="60" spans="1:14" x14ac:dyDescent="0.2">
      <c r="D60" s="3"/>
      <c r="E60" s="3"/>
      <c r="F60" s="3"/>
      <c r="G60" s="3"/>
      <c r="H60" s="3"/>
      <c r="I60" s="3"/>
      <c r="J60" s="3"/>
      <c r="K60" s="3"/>
      <c r="L60" s="3"/>
    </row>
    <row r="61" spans="1:14" x14ac:dyDescent="0.2">
      <c r="D61" s="3"/>
      <c r="E61" s="3"/>
      <c r="F61" s="3"/>
      <c r="G61" s="3"/>
      <c r="H61" s="3"/>
      <c r="I61" s="3"/>
      <c r="J61" s="3"/>
      <c r="K61" s="3"/>
      <c r="L61" s="3"/>
    </row>
    <row r="62" spans="1:14" x14ac:dyDescent="0.2">
      <c r="D62" s="3"/>
      <c r="E62" s="3"/>
      <c r="F62" s="3"/>
      <c r="G62" s="3"/>
      <c r="H62" s="3"/>
      <c r="I62" s="3"/>
      <c r="J62" s="3"/>
      <c r="K62" s="3"/>
      <c r="L62" s="3"/>
    </row>
    <row r="63" spans="1:14" x14ac:dyDescent="0.2">
      <c r="D63" s="3"/>
      <c r="E63" s="3"/>
      <c r="F63" s="3"/>
      <c r="G63" s="3"/>
      <c r="H63" s="3"/>
      <c r="I63" s="3"/>
      <c r="J63" s="3"/>
      <c r="K63" s="3"/>
      <c r="L63" s="3"/>
    </row>
    <row r="64" spans="1:14" x14ac:dyDescent="0.2">
      <c r="D64" s="3"/>
      <c r="E64" s="3"/>
      <c r="F64" s="3"/>
      <c r="G64" s="3"/>
      <c r="H64" s="3"/>
      <c r="I64" s="3"/>
      <c r="J64" s="3"/>
      <c r="K64" s="3"/>
      <c r="L64" s="3"/>
    </row>
    <row r="65" spans="4:12" x14ac:dyDescent="0.2">
      <c r="D65" s="3"/>
      <c r="E65" s="3"/>
      <c r="F65" s="3"/>
      <c r="G65" s="3"/>
      <c r="H65" s="3"/>
      <c r="I65" s="3"/>
      <c r="J65" s="3"/>
      <c r="K65" s="3"/>
      <c r="L65" s="3"/>
    </row>
    <row r="66" spans="4:12" x14ac:dyDescent="0.2">
      <c r="D66" s="3"/>
      <c r="E66" s="3"/>
      <c r="F66" s="3"/>
      <c r="G66" s="3"/>
      <c r="H66" s="3"/>
      <c r="I66" s="3"/>
      <c r="J66" s="3"/>
      <c r="K66" s="3"/>
      <c r="L66" s="3"/>
    </row>
    <row r="67" spans="4:12" x14ac:dyDescent="0.2">
      <c r="D67" s="3"/>
      <c r="E67" s="3"/>
      <c r="F67" s="3"/>
      <c r="G67" s="3"/>
      <c r="H67" s="3"/>
      <c r="I67" s="3"/>
      <c r="J67" s="3"/>
      <c r="K67" s="3"/>
      <c r="L67" s="3"/>
    </row>
    <row r="68" spans="4:12" x14ac:dyDescent="0.2">
      <c r="D68" s="3"/>
      <c r="E68" s="3"/>
      <c r="F68" s="3"/>
      <c r="G68" s="3"/>
      <c r="H68" s="3"/>
      <c r="I68" s="3"/>
      <c r="J68" s="3"/>
      <c r="K68" s="3"/>
      <c r="L68" s="3"/>
    </row>
    <row r="69" spans="4:12" x14ac:dyDescent="0.2">
      <c r="D69" s="3"/>
      <c r="E69" s="3"/>
      <c r="F69" s="3"/>
      <c r="G69" s="3"/>
      <c r="H69" s="3"/>
      <c r="I69" s="3"/>
      <c r="J69" s="3"/>
      <c r="K69" s="3"/>
      <c r="L69" s="3"/>
    </row>
    <row r="70" spans="4:12" x14ac:dyDescent="0.2">
      <c r="D70" s="3"/>
      <c r="E70" s="3"/>
      <c r="F70" s="3"/>
      <c r="G70" s="3"/>
      <c r="H70" s="3"/>
      <c r="I70" s="3"/>
      <c r="J70" s="3"/>
      <c r="K70" s="3"/>
      <c r="L70" s="3"/>
    </row>
    <row r="71" spans="4:12" x14ac:dyDescent="0.2">
      <c r="D71" s="3"/>
      <c r="E71" s="3"/>
      <c r="F71" s="3"/>
      <c r="G71" s="3"/>
      <c r="H71" s="3"/>
      <c r="I71" s="3"/>
      <c r="J71" s="3"/>
      <c r="K71" s="3"/>
      <c r="L71" s="3"/>
    </row>
    <row r="72" spans="4:12" x14ac:dyDescent="0.2">
      <c r="D72" s="3"/>
      <c r="E72" s="3"/>
      <c r="F72" s="3"/>
      <c r="G72" s="3"/>
      <c r="H72" s="3"/>
      <c r="I72" s="3"/>
      <c r="J72" s="3"/>
      <c r="K72" s="3"/>
      <c r="L72" s="3"/>
    </row>
    <row r="73" spans="4:12" x14ac:dyDescent="0.2">
      <c r="D73" s="3"/>
      <c r="E73" s="3"/>
      <c r="F73" s="3"/>
      <c r="G73" s="3"/>
      <c r="H73" s="3"/>
      <c r="I73" s="3"/>
      <c r="J73" s="3"/>
      <c r="K73" s="3"/>
      <c r="L73" s="3"/>
    </row>
    <row r="74" spans="4:12" x14ac:dyDescent="0.2">
      <c r="D74" s="3"/>
      <c r="E74" s="3"/>
      <c r="F74" s="3"/>
      <c r="G74" s="3"/>
      <c r="H74" s="3"/>
      <c r="I74" s="3"/>
      <c r="J74" s="3"/>
      <c r="K74" s="3"/>
      <c r="L74" s="3"/>
    </row>
    <row r="75" spans="4:12" x14ac:dyDescent="0.2">
      <c r="D75" s="3"/>
      <c r="E75" s="3"/>
      <c r="F75" s="3"/>
      <c r="G75" s="3"/>
      <c r="H75" s="3"/>
      <c r="I75" s="3"/>
      <c r="J75" s="3"/>
      <c r="K75" s="3"/>
      <c r="L75" s="3"/>
    </row>
    <row r="76" spans="4:12" x14ac:dyDescent="0.2">
      <c r="D76" s="3"/>
      <c r="E76" s="3"/>
      <c r="F76" s="3"/>
      <c r="G76" s="3"/>
      <c r="H76" s="3"/>
      <c r="I76" s="3"/>
      <c r="J76" s="3"/>
      <c r="K76" s="3"/>
      <c r="L76" s="3"/>
    </row>
  </sheetData>
  <phoneticPr fontId="0" type="noConversion"/>
  <printOptions horizontalCentered="1"/>
  <pageMargins left="0.5" right="0.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NSCA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Quint</dc:creator>
  <cp:lastModifiedBy>Deb Gaskill</cp:lastModifiedBy>
  <cp:lastPrinted>2005-07-12T14:51:16Z</cp:lastPrinted>
  <dcterms:created xsi:type="dcterms:W3CDTF">2000-06-12T13:37:33Z</dcterms:created>
  <dcterms:modified xsi:type="dcterms:W3CDTF">2017-11-10T20:48:13Z</dcterms:modified>
</cp:coreProperties>
</file>