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delk-legood/Downloads/"/>
    </mc:Choice>
  </mc:AlternateContent>
  <xr:revisionPtr revIDLastSave="0" documentId="8_{D7680972-0494-104B-9E89-3C3748CF8B58}" xr6:coauthVersionLast="47" xr6:coauthVersionMax="47" xr10:uidLastSave="{00000000-0000-0000-0000-000000000000}"/>
  <bookViews>
    <workbookView xWindow="0" yWindow="1200" windowWidth="28360" windowHeight="14320" xr2:uid="{80A6E781-A1D8-4DDD-91F5-406124112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7" i="1"/>
  <c r="O8" i="1"/>
  <c r="O9" i="1"/>
  <c r="O10" i="1"/>
  <c r="O11" i="1"/>
  <c r="O12" i="1"/>
  <c r="O13" i="1"/>
  <c r="O7" i="1"/>
  <c r="R13" i="1"/>
  <c r="Q13" i="1" s="1"/>
  <c r="P13" i="1"/>
  <c r="Q12" i="1"/>
  <c r="Q11" i="1"/>
  <c r="Q10" i="1"/>
  <c r="Q9" i="1"/>
  <c r="Q8" i="1"/>
  <c r="Q7" i="1"/>
  <c r="G38" i="1"/>
  <c r="G39" i="1"/>
  <c r="G40" i="1"/>
  <c r="G41" i="1"/>
  <c r="G42" i="1"/>
  <c r="G43" i="1"/>
  <c r="G37" i="1"/>
  <c r="C38" i="1"/>
  <c r="C39" i="1"/>
  <c r="C40" i="1"/>
  <c r="C41" i="1"/>
  <c r="C42" i="1"/>
  <c r="C43" i="1"/>
  <c r="C37" i="1"/>
  <c r="E43" i="1"/>
  <c r="E42" i="1"/>
  <c r="E41" i="1"/>
  <c r="E40" i="1"/>
  <c r="E39" i="1"/>
  <c r="E38" i="1"/>
  <c r="E37" i="1"/>
  <c r="M28" i="1"/>
  <c r="M29" i="1"/>
  <c r="M30" i="1"/>
  <c r="M31" i="1"/>
  <c r="M32" i="1"/>
  <c r="M33" i="1"/>
  <c r="M27" i="1"/>
  <c r="I28" i="1"/>
  <c r="I29" i="1"/>
  <c r="I30" i="1"/>
  <c r="I31" i="1"/>
  <c r="I32" i="1"/>
  <c r="I33" i="1"/>
  <c r="I27" i="1"/>
  <c r="L33" i="1"/>
  <c r="J33" i="1"/>
  <c r="K33" i="1" s="1"/>
  <c r="K32" i="1"/>
  <c r="K31" i="1"/>
  <c r="K30" i="1"/>
  <c r="K29" i="1"/>
  <c r="K28" i="1"/>
  <c r="K27" i="1"/>
  <c r="G28" i="1"/>
  <c r="G29" i="1"/>
  <c r="G30" i="1"/>
  <c r="G31" i="1"/>
  <c r="G32" i="1"/>
  <c r="G33" i="1"/>
  <c r="G27" i="1"/>
  <c r="C28" i="1"/>
  <c r="C29" i="1"/>
  <c r="C30" i="1"/>
  <c r="C31" i="1"/>
  <c r="C32" i="1"/>
  <c r="C33" i="1"/>
  <c r="C27" i="1"/>
  <c r="F33" i="1"/>
  <c r="E33" i="1" s="1"/>
  <c r="D33" i="1"/>
  <c r="E32" i="1"/>
  <c r="E31" i="1"/>
  <c r="E30" i="1"/>
  <c r="E29" i="1"/>
  <c r="E28" i="1"/>
  <c r="E27" i="1"/>
  <c r="M18" i="1"/>
  <c r="M19" i="1"/>
  <c r="M20" i="1"/>
  <c r="M21" i="1"/>
  <c r="M22" i="1"/>
  <c r="M23" i="1"/>
  <c r="M17" i="1"/>
  <c r="I18" i="1"/>
  <c r="I19" i="1"/>
  <c r="I20" i="1"/>
  <c r="I21" i="1"/>
  <c r="I22" i="1"/>
  <c r="I23" i="1"/>
  <c r="I17" i="1"/>
  <c r="L23" i="1"/>
  <c r="K23" i="1" s="1"/>
  <c r="J23" i="1"/>
  <c r="K22" i="1"/>
  <c r="K21" i="1"/>
  <c r="K20" i="1"/>
  <c r="K19" i="1"/>
  <c r="K18" i="1"/>
  <c r="K17" i="1"/>
  <c r="M8" i="1"/>
  <c r="M9" i="1"/>
  <c r="M10" i="1"/>
  <c r="M11" i="1"/>
  <c r="M12" i="1"/>
  <c r="M7" i="1"/>
  <c r="I8" i="1"/>
  <c r="I9" i="1"/>
  <c r="I10" i="1"/>
  <c r="I11" i="1"/>
  <c r="I12" i="1"/>
  <c r="I7" i="1"/>
  <c r="G18" i="1"/>
  <c r="G19" i="1"/>
  <c r="G20" i="1"/>
  <c r="G21" i="1"/>
  <c r="G22" i="1"/>
  <c r="G23" i="1"/>
  <c r="G17" i="1"/>
  <c r="C18" i="1"/>
  <c r="C19" i="1"/>
  <c r="C20" i="1"/>
  <c r="C21" i="1"/>
  <c r="C22" i="1"/>
  <c r="C23" i="1"/>
  <c r="C17" i="1"/>
  <c r="F23" i="1"/>
  <c r="D23" i="1"/>
  <c r="E23" i="1" s="1"/>
  <c r="E22" i="1"/>
  <c r="E21" i="1"/>
  <c r="E20" i="1"/>
  <c r="E19" i="1"/>
  <c r="E18" i="1"/>
  <c r="E17" i="1"/>
  <c r="L13" i="1"/>
  <c r="M13" i="1" s="1"/>
  <c r="J13" i="1"/>
  <c r="I13" i="1" s="1"/>
  <c r="K12" i="1"/>
  <c r="K11" i="1"/>
  <c r="K10" i="1"/>
  <c r="K9" i="1"/>
  <c r="K8" i="1"/>
  <c r="K7" i="1"/>
  <c r="F13" i="1"/>
  <c r="D13" i="1"/>
  <c r="E12" i="1"/>
  <c r="E11" i="1"/>
  <c r="E10" i="1"/>
  <c r="E9" i="1"/>
  <c r="E8" i="1"/>
  <c r="E7" i="1"/>
  <c r="E13" i="1" l="1"/>
  <c r="K13" i="1"/>
</calcChain>
</file>

<file path=xl/sharedStrings.xml><?xml version="1.0" encoding="utf-8"?>
<sst xmlns="http://schemas.openxmlformats.org/spreadsheetml/2006/main" count="81" uniqueCount="23">
  <si>
    <t>SEVIS by the Numbers</t>
  </si>
  <si>
    <t>Comparison to prior key points</t>
  </si>
  <si>
    <t>SPRING</t>
  </si>
  <si>
    <t>Region</t>
  </si>
  <si>
    <t>total F&amp;M</t>
  </si>
  <si>
    <t>% language</t>
  </si>
  <si>
    <t># language</t>
  </si>
  <si>
    <t>Asia</t>
  </si>
  <si>
    <t>Europe</t>
  </si>
  <si>
    <t>Australia &amp; Pacific Islands</t>
  </si>
  <si>
    <t>Africa</t>
  </si>
  <si>
    <t>South America</t>
  </si>
  <si>
    <t>North America; includes Mexico</t>
  </si>
  <si>
    <t>Totals</t>
  </si>
  <si>
    <t>Annual Spring Comparative Month</t>
  </si>
  <si>
    <t>Latest Data</t>
  </si>
  <si>
    <t>Last Year</t>
  </si>
  <si>
    <t>5/26 vs</t>
  </si>
  <si>
    <t>Post-COVID High (language)</t>
  </si>
  <si>
    <t>RECORD HIGH for total F&amp;M</t>
  </si>
  <si>
    <t>COVID Record Low: F&amp;M total and Language</t>
  </si>
  <si>
    <t>RECORD HIGH for language</t>
  </si>
  <si>
    <t>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</si>
</sst>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/>
    <xf numFmtId="0" fontId="0" fillId="0" borderId="2" xfId="0" applyBorder="1"/>
    <xf numFmtId="17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164" fontId="0" fillId="2" borderId="1" xfId="1" applyNumberFormat="1" applyFont="1" applyFill="1" applyBorder="1"/>
    <xf numFmtId="165" fontId="0" fillId="0" borderId="1" xfId="0" applyNumberFormat="1" applyBorder="1"/>
    <xf numFmtId="164" fontId="0" fillId="3" borderId="1" xfId="1" applyNumberFormat="1" applyFont="1" applyFill="1" applyBorder="1"/>
    <xf numFmtId="164" fontId="3" fillId="3" borderId="1" xfId="1" applyNumberFormat="1" applyFont="1" applyFill="1" applyBorder="1"/>
    <xf numFmtId="164" fontId="0" fillId="2" borderId="1" xfId="0" applyNumberFormat="1" applyFill="1" applyBorder="1"/>
    <xf numFmtId="0" fontId="0" fillId="0" borderId="3" xfId="0" applyBorder="1"/>
    <xf numFmtId="164" fontId="2" fillId="0" borderId="1" xfId="0" applyNumberFormat="1" applyFont="1" applyBorder="1"/>
    <xf numFmtId="164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3" fillId="0" borderId="1" xfId="0" applyNumberFormat="1" applyFont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3" fontId="0" fillId="0" borderId="1" xfId="0" applyNumberFormat="1" applyBorder="1"/>
    <xf numFmtId="3" fontId="0" fillId="3" borderId="1" xfId="0" applyNumberFormat="1" applyFill="1" applyBorder="1"/>
    <xf numFmtId="0" fontId="0" fillId="3" borderId="1" xfId="0" applyFill="1" applyBorder="1"/>
    <xf numFmtId="17" fontId="0" fillId="0" borderId="0" xfId="0" applyNumberFormat="1" applyAlignment="1">
      <alignment horizontal="left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DF55-F3D6-4FE0-B493-66AC4865F3F8}">
  <dimension ref="A1:S43"/>
  <sheetViews>
    <sheetView tabSelected="1" workbookViewId="0">
      <selection activeCell="O27" sqref="O27"/>
    </sheetView>
  </sheetViews>
  <sheetFormatPr baseColWidth="10" defaultColWidth="8.83203125" defaultRowHeight="15" x14ac:dyDescent="0.2"/>
  <cols>
    <col min="1" max="1" width="30.6640625" customWidth="1"/>
    <col min="4" max="4" width="12.5" customWidth="1"/>
    <col min="5" max="5" width="12.6640625" customWidth="1"/>
    <col min="6" max="6" width="13.6640625" customWidth="1"/>
    <col min="8" max="8" width="3.5" customWidth="1"/>
    <col min="10" max="10" width="13" customWidth="1"/>
    <col min="11" max="11" width="15.5" customWidth="1"/>
    <col min="12" max="12" width="24" customWidth="1"/>
    <col min="14" max="14" width="3.83203125" customWidth="1"/>
    <col min="16" max="16" width="13.5" customWidth="1"/>
    <col min="17" max="17" width="13" customWidth="1"/>
    <col min="18" max="18" width="13.1640625" customWidth="1"/>
  </cols>
  <sheetData>
    <row r="1" spans="1:19" x14ac:dyDescent="0.2">
      <c r="A1" t="s">
        <v>0</v>
      </c>
    </row>
    <row r="2" spans="1:19" x14ac:dyDescent="0.2">
      <c r="A2" t="s">
        <v>1</v>
      </c>
    </row>
    <row r="3" spans="1:19" x14ac:dyDescent="0.2">
      <c r="A3" s="24">
        <v>46143</v>
      </c>
    </row>
    <row r="5" spans="1:19" x14ac:dyDescent="0.2">
      <c r="A5" s="1" t="s">
        <v>2</v>
      </c>
      <c r="B5" s="2"/>
      <c r="C5" s="12"/>
      <c r="D5" s="3">
        <v>46162</v>
      </c>
      <c r="E5" s="25" t="s">
        <v>15</v>
      </c>
      <c r="F5" s="25"/>
      <c r="J5" s="3">
        <v>46104</v>
      </c>
      <c r="K5" s="25" t="s">
        <v>14</v>
      </c>
      <c r="L5" s="25"/>
      <c r="P5" s="3">
        <v>46128</v>
      </c>
      <c r="Q5" s="25" t="s">
        <v>22</v>
      </c>
      <c r="R5" s="25"/>
    </row>
    <row r="6" spans="1:19" x14ac:dyDescent="0.2">
      <c r="A6" s="1" t="s">
        <v>3</v>
      </c>
      <c r="B6" s="2"/>
      <c r="C6" s="12"/>
      <c r="D6" s="4" t="s">
        <v>4</v>
      </c>
      <c r="E6" s="5" t="s">
        <v>5</v>
      </c>
      <c r="F6" s="5" t="s">
        <v>6</v>
      </c>
      <c r="I6" s="20" t="s">
        <v>17</v>
      </c>
      <c r="J6" s="4" t="s">
        <v>4</v>
      </c>
      <c r="K6" s="5" t="s">
        <v>5</v>
      </c>
      <c r="L6" s="5" t="s">
        <v>6</v>
      </c>
      <c r="M6" s="20" t="s">
        <v>17</v>
      </c>
      <c r="O6" s="20" t="s">
        <v>17</v>
      </c>
      <c r="P6" s="4" t="s">
        <v>4</v>
      </c>
      <c r="Q6" s="5" t="s">
        <v>5</v>
      </c>
      <c r="R6" s="5" t="s">
        <v>6</v>
      </c>
      <c r="S6" s="20" t="s">
        <v>17</v>
      </c>
    </row>
    <row r="7" spans="1:19" x14ac:dyDescent="0.2">
      <c r="A7" s="6" t="s">
        <v>7</v>
      </c>
      <c r="B7" s="2"/>
      <c r="C7" s="12"/>
      <c r="D7" s="7">
        <v>871512</v>
      </c>
      <c r="E7" s="8">
        <f t="shared" ref="E7:E13" si="0">F7/D7</f>
        <v>2.4225713472677369E-2</v>
      </c>
      <c r="F7" s="9">
        <v>21113</v>
      </c>
      <c r="I7" s="13">
        <f>D7-J7</f>
        <v>-21345</v>
      </c>
      <c r="J7" s="7">
        <v>892857</v>
      </c>
      <c r="K7" s="8">
        <f t="shared" ref="K7:K13" si="1">L7/J7</f>
        <v>2.4309603889536624E-2</v>
      </c>
      <c r="L7" s="9">
        <v>21705</v>
      </c>
      <c r="M7" s="13">
        <f>F7-L7</f>
        <v>-592</v>
      </c>
      <c r="O7" s="13">
        <f>D7-P7</f>
        <v>-11863</v>
      </c>
      <c r="P7" s="7">
        <v>883375</v>
      </c>
      <c r="Q7" s="8">
        <f t="shared" ref="Q7:Q13" si="2">R7/P7</f>
        <v>2.480260365077119E-2</v>
      </c>
      <c r="R7" s="9">
        <v>21910</v>
      </c>
      <c r="S7" s="13">
        <f>F7-R7</f>
        <v>-797</v>
      </c>
    </row>
    <row r="8" spans="1:19" x14ac:dyDescent="0.2">
      <c r="A8" s="6" t="s">
        <v>8</v>
      </c>
      <c r="B8" s="2"/>
      <c r="C8" s="12"/>
      <c r="D8" s="7">
        <v>73837</v>
      </c>
      <c r="E8" s="8">
        <f t="shared" si="0"/>
        <v>4.5139970475506858E-2</v>
      </c>
      <c r="F8" s="9">
        <v>3333</v>
      </c>
      <c r="I8" s="13">
        <f t="shared" ref="I8:I13" si="3">D8-J8</f>
        <v>-2398</v>
      </c>
      <c r="J8" s="7">
        <v>76235</v>
      </c>
      <c r="K8" s="8">
        <f t="shared" si="1"/>
        <v>4.6500951006755428E-2</v>
      </c>
      <c r="L8" s="9">
        <v>3545</v>
      </c>
      <c r="M8" s="13">
        <f t="shared" ref="M8:M13" si="4">F8-L8</f>
        <v>-212</v>
      </c>
      <c r="O8" s="13">
        <f t="shared" ref="O8:O13" si="5">D8-P8</f>
        <v>-1306</v>
      </c>
      <c r="P8" s="7">
        <v>75143</v>
      </c>
      <c r="Q8" s="8">
        <f t="shared" si="2"/>
        <v>4.7363027826943294E-2</v>
      </c>
      <c r="R8" s="9">
        <v>3559</v>
      </c>
      <c r="S8" s="13">
        <f t="shared" ref="S8:S13" si="6">F8-R8</f>
        <v>-226</v>
      </c>
    </row>
    <row r="9" spans="1:19" x14ac:dyDescent="0.2">
      <c r="A9" s="6" t="s">
        <v>9</v>
      </c>
      <c r="B9" s="2"/>
      <c r="C9" s="12"/>
      <c r="D9" s="7">
        <v>9280</v>
      </c>
      <c r="E9" s="8">
        <f t="shared" si="0"/>
        <v>8.6206896551724137E-4</v>
      </c>
      <c r="F9" s="9">
        <v>8</v>
      </c>
      <c r="I9" s="13">
        <f t="shared" si="3"/>
        <v>-263</v>
      </c>
      <c r="J9" s="7">
        <v>9543</v>
      </c>
      <c r="K9" s="8">
        <f t="shared" si="1"/>
        <v>1.4670439065283454E-3</v>
      </c>
      <c r="L9" s="9">
        <v>14</v>
      </c>
      <c r="M9" s="13">
        <f t="shared" si="4"/>
        <v>-6</v>
      </c>
      <c r="O9" s="13">
        <f t="shared" si="5"/>
        <v>-139</v>
      </c>
      <c r="P9" s="7">
        <v>9419</v>
      </c>
      <c r="Q9" s="8">
        <f t="shared" si="2"/>
        <v>1.1678522136107867E-3</v>
      </c>
      <c r="R9" s="9">
        <v>11</v>
      </c>
      <c r="S9" s="13">
        <f t="shared" si="6"/>
        <v>-3</v>
      </c>
    </row>
    <row r="10" spans="1:19" x14ac:dyDescent="0.2">
      <c r="A10" s="6" t="s">
        <v>10</v>
      </c>
      <c r="B10" s="2"/>
      <c r="C10" s="12"/>
      <c r="D10" s="7">
        <v>85238</v>
      </c>
      <c r="E10" s="8">
        <f t="shared" si="0"/>
        <v>2.1375442877589808E-2</v>
      </c>
      <c r="F10" s="10">
        <v>1822</v>
      </c>
      <c r="I10" s="13">
        <f t="shared" si="3"/>
        <v>-1829</v>
      </c>
      <c r="J10" s="7">
        <v>87067</v>
      </c>
      <c r="K10" s="8">
        <f t="shared" si="1"/>
        <v>2.2281691111442913E-2</v>
      </c>
      <c r="L10" s="10">
        <v>1940</v>
      </c>
      <c r="M10" s="13">
        <f t="shared" si="4"/>
        <v>-118</v>
      </c>
      <c r="O10" s="13">
        <f t="shared" si="5"/>
        <v>-988</v>
      </c>
      <c r="P10" s="7">
        <v>86226</v>
      </c>
      <c r="Q10" s="8">
        <f t="shared" si="2"/>
        <v>2.1965532438011737E-2</v>
      </c>
      <c r="R10" s="10">
        <v>1894</v>
      </c>
      <c r="S10" s="13">
        <f t="shared" si="6"/>
        <v>-72</v>
      </c>
    </row>
    <row r="11" spans="1:19" x14ac:dyDescent="0.2">
      <c r="A11" s="6" t="s">
        <v>11</v>
      </c>
      <c r="B11" s="2"/>
      <c r="C11" s="12"/>
      <c r="D11" s="7">
        <v>84341</v>
      </c>
      <c r="E11" s="8">
        <f t="shared" si="0"/>
        <v>0.23054030661244235</v>
      </c>
      <c r="F11" s="9">
        <v>19444</v>
      </c>
      <c r="I11" s="13">
        <f t="shared" si="3"/>
        <v>-1293</v>
      </c>
      <c r="J11" s="7">
        <v>85634</v>
      </c>
      <c r="K11" s="8">
        <f t="shared" si="1"/>
        <v>0.23141509213630101</v>
      </c>
      <c r="L11" s="9">
        <v>19817</v>
      </c>
      <c r="M11" s="13">
        <f t="shared" si="4"/>
        <v>-373</v>
      </c>
      <c r="O11" s="13">
        <f t="shared" si="5"/>
        <v>-622</v>
      </c>
      <c r="P11" s="7">
        <v>84963</v>
      </c>
      <c r="Q11" s="8">
        <f t="shared" si="2"/>
        <v>0.23042971646481408</v>
      </c>
      <c r="R11" s="9">
        <v>19578</v>
      </c>
      <c r="S11" s="13">
        <f t="shared" si="6"/>
        <v>-134</v>
      </c>
    </row>
    <row r="12" spans="1:19" x14ac:dyDescent="0.2">
      <c r="A12" s="6" t="s">
        <v>12</v>
      </c>
      <c r="B12" s="2"/>
      <c r="C12" s="12"/>
      <c r="D12" s="7">
        <v>80286</v>
      </c>
      <c r="E12" s="8">
        <f t="shared" si="0"/>
        <v>2.6305956206561544E-2</v>
      </c>
      <c r="F12" s="10">
        <v>2112</v>
      </c>
      <c r="I12" s="13">
        <f t="shared" si="3"/>
        <v>-1865</v>
      </c>
      <c r="J12" s="7">
        <v>82151</v>
      </c>
      <c r="K12" s="8">
        <f t="shared" si="1"/>
        <v>2.6950371876179231E-2</v>
      </c>
      <c r="L12" s="10">
        <v>2214</v>
      </c>
      <c r="M12" s="13">
        <f t="shared" si="4"/>
        <v>-102</v>
      </c>
      <c r="O12" s="13">
        <f t="shared" si="5"/>
        <v>-849</v>
      </c>
      <c r="P12" s="7">
        <v>81135</v>
      </c>
      <c r="Q12" s="8">
        <f t="shared" si="2"/>
        <v>2.6930424600973685E-2</v>
      </c>
      <c r="R12" s="10">
        <v>2185</v>
      </c>
      <c r="S12" s="13">
        <f t="shared" si="6"/>
        <v>-73</v>
      </c>
    </row>
    <row r="13" spans="1:19" x14ac:dyDescent="0.2">
      <c r="A13" s="6" t="s">
        <v>13</v>
      </c>
      <c r="B13" s="2"/>
      <c r="C13" s="12"/>
      <c r="D13" s="11">
        <f>SUM(D7:D12)</f>
        <v>1204494</v>
      </c>
      <c r="E13" s="8">
        <f t="shared" si="0"/>
        <v>3.971128125171234E-2</v>
      </c>
      <c r="F13" s="9">
        <f>SUM(F7:F12)</f>
        <v>47832</v>
      </c>
      <c r="I13" s="13">
        <f t="shared" si="3"/>
        <v>-28993</v>
      </c>
      <c r="J13" s="11">
        <f>SUM(J7:J12)</f>
        <v>1233487</v>
      </c>
      <c r="K13" s="8">
        <f t="shared" si="1"/>
        <v>3.9915297040017443E-2</v>
      </c>
      <c r="L13" s="9">
        <f>SUM(L7:L12)</f>
        <v>49235</v>
      </c>
      <c r="M13" s="13">
        <f t="shared" si="4"/>
        <v>-1403</v>
      </c>
      <c r="O13" s="13">
        <f t="shared" si="5"/>
        <v>-15767</v>
      </c>
      <c r="P13" s="11">
        <f>SUM(P7:P12)</f>
        <v>1220261</v>
      </c>
      <c r="Q13" s="8">
        <f t="shared" si="2"/>
        <v>4.0267614879111929E-2</v>
      </c>
      <c r="R13" s="9">
        <f>SUM(R7:R12)</f>
        <v>49137</v>
      </c>
      <c r="S13" s="13">
        <f t="shared" si="6"/>
        <v>-1305</v>
      </c>
    </row>
    <row r="15" spans="1:19" x14ac:dyDescent="0.2">
      <c r="D15" s="3">
        <v>45797</v>
      </c>
      <c r="E15" s="25" t="s">
        <v>16</v>
      </c>
      <c r="F15" s="25"/>
      <c r="H15" s="15"/>
      <c r="J15" s="3">
        <v>45767</v>
      </c>
      <c r="K15" s="25" t="s">
        <v>18</v>
      </c>
      <c r="L15" s="25"/>
    </row>
    <row r="16" spans="1:19" x14ac:dyDescent="0.2">
      <c r="A16" s="1" t="s">
        <v>3</v>
      </c>
      <c r="C16" s="20" t="s">
        <v>17</v>
      </c>
      <c r="D16" s="4" t="s">
        <v>4</v>
      </c>
      <c r="E16" s="5" t="s">
        <v>5</v>
      </c>
      <c r="F16" s="5" t="s">
        <v>6</v>
      </c>
      <c r="G16" s="20" t="s">
        <v>17</v>
      </c>
      <c r="H16" s="16"/>
      <c r="I16" s="20" t="s">
        <v>17</v>
      </c>
      <c r="J16" s="4" t="s">
        <v>4</v>
      </c>
      <c r="K16" s="5" t="s">
        <v>5</v>
      </c>
      <c r="L16" s="5" t="s">
        <v>6</v>
      </c>
      <c r="M16" s="20" t="s">
        <v>17</v>
      </c>
    </row>
    <row r="17" spans="1:13" x14ac:dyDescent="0.2">
      <c r="A17" s="6" t="s">
        <v>7</v>
      </c>
      <c r="C17" s="13">
        <f>D7-D17</f>
        <v>-55409</v>
      </c>
      <c r="D17" s="7">
        <v>926921</v>
      </c>
      <c r="E17" s="8">
        <f t="shared" ref="E17:E23" si="7">F17/D17</f>
        <v>2.7631265231880604E-2</v>
      </c>
      <c r="F17" s="9">
        <v>25612</v>
      </c>
      <c r="G17" s="13">
        <f>F7-F17</f>
        <v>-4499</v>
      </c>
      <c r="H17" s="17"/>
      <c r="I17" s="13">
        <f>D7-J17</f>
        <v>-64728</v>
      </c>
      <c r="J17" s="7">
        <v>936240</v>
      </c>
      <c r="K17" s="8">
        <f t="shared" ref="K17:K23" si="8">L17/J17</f>
        <v>2.8245962573699053E-2</v>
      </c>
      <c r="L17" s="9">
        <v>26445</v>
      </c>
      <c r="M17" s="13">
        <f>F7-L17</f>
        <v>-5332</v>
      </c>
    </row>
    <row r="18" spans="1:13" x14ac:dyDescent="0.2">
      <c r="A18" s="6" t="s">
        <v>8</v>
      </c>
      <c r="C18" s="13">
        <f t="shared" ref="C18:C23" si="9">D8-D18</f>
        <v>-771</v>
      </c>
      <c r="D18" s="7">
        <v>74608</v>
      </c>
      <c r="E18" s="8">
        <f t="shared" si="7"/>
        <v>5.3868217885481448E-2</v>
      </c>
      <c r="F18" s="9">
        <v>4019</v>
      </c>
      <c r="G18" s="13">
        <f t="shared" ref="G18:G23" si="10">F8-F18</f>
        <v>-686</v>
      </c>
      <c r="H18" s="17"/>
      <c r="I18" s="13">
        <f t="shared" ref="I18:I23" si="11">D8-J18</f>
        <v>-1934</v>
      </c>
      <c r="J18" s="7">
        <v>75771</v>
      </c>
      <c r="K18" s="8">
        <f t="shared" si="8"/>
        <v>5.6670757941692733E-2</v>
      </c>
      <c r="L18" s="9">
        <v>4294</v>
      </c>
      <c r="M18" s="13">
        <f t="shared" ref="M18:M23" si="12">F8-L18</f>
        <v>-961</v>
      </c>
    </row>
    <row r="19" spans="1:13" x14ac:dyDescent="0.2">
      <c r="A19" s="6" t="s">
        <v>9</v>
      </c>
      <c r="C19" s="14">
        <f t="shared" si="9"/>
        <v>262</v>
      </c>
      <c r="D19" s="7">
        <v>9018</v>
      </c>
      <c r="E19" s="8">
        <f t="shared" si="7"/>
        <v>1.1088933244621868E-3</v>
      </c>
      <c r="F19" s="9">
        <v>10</v>
      </c>
      <c r="G19" s="13">
        <f t="shared" si="10"/>
        <v>-2</v>
      </c>
      <c r="H19" s="17"/>
      <c r="I19" s="14">
        <f t="shared" si="11"/>
        <v>175</v>
      </c>
      <c r="J19" s="7">
        <v>9105</v>
      </c>
      <c r="K19" s="8">
        <f t="shared" si="8"/>
        <v>8.7863811092806149E-4</v>
      </c>
      <c r="L19" s="9">
        <v>8</v>
      </c>
      <c r="M19" s="14">
        <f t="shared" si="12"/>
        <v>0</v>
      </c>
    </row>
    <row r="20" spans="1:13" x14ac:dyDescent="0.2">
      <c r="A20" s="6" t="s">
        <v>10</v>
      </c>
      <c r="C20" s="13">
        <f t="shared" si="9"/>
        <v>-592</v>
      </c>
      <c r="D20" s="7">
        <v>85830</v>
      </c>
      <c r="E20" s="8">
        <f t="shared" si="7"/>
        <v>3.0199231038098566E-2</v>
      </c>
      <c r="F20" s="10">
        <v>2592</v>
      </c>
      <c r="G20" s="13">
        <f t="shared" si="10"/>
        <v>-770</v>
      </c>
      <c r="H20" s="17"/>
      <c r="I20" s="13">
        <f t="shared" si="11"/>
        <v>-1265</v>
      </c>
      <c r="J20" s="7">
        <v>86503</v>
      </c>
      <c r="K20" s="8">
        <f t="shared" si="8"/>
        <v>3.0334208062148135E-2</v>
      </c>
      <c r="L20" s="10">
        <v>2624</v>
      </c>
      <c r="M20" s="13">
        <f t="shared" si="12"/>
        <v>-802</v>
      </c>
    </row>
    <row r="21" spans="1:13" x14ac:dyDescent="0.2">
      <c r="A21" s="6" t="s">
        <v>11</v>
      </c>
      <c r="C21" s="14">
        <f t="shared" si="9"/>
        <v>1742</v>
      </c>
      <c r="D21" s="7">
        <v>82599</v>
      </c>
      <c r="E21" s="8">
        <f t="shared" si="7"/>
        <v>0.25472463347013885</v>
      </c>
      <c r="F21" s="9">
        <v>21040</v>
      </c>
      <c r="G21" s="13">
        <f t="shared" si="10"/>
        <v>-1596</v>
      </c>
      <c r="H21" s="17"/>
      <c r="I21" s="14">
        <f t="shared" si="11"/>
        <v>1583</v>
      </c>
      <c r="J21" s="7">
        <v>82758</v>
      </c>
      <c r="K21" s="8">
        <f t="shared" si="8"/>
        <v>0.25109354986829069</v>
      </c>
      <c r="L21" s="9">
        <v>20780</v>
      </c>
      <c r="M21" s="13">
        <f t="shared" si="12"/>
        <v>-1336</v>
      </c>
    </row>
    <row r="22" spans="1:13" x14ac:dyDescent="0.2">
      <c r="A22" s="6" t="s">
        <v>12</v>
      </c>
      <c r="C22" s="14">
        <f t="shared" si="9"/>
        <v>368</v>
      </c>
      <c r="D22" s="7">
        <v>79918</v>
      </c>
      <c r="E22" s="8">
        <f t="shared" si="7"/>
        <v>3.184514126980155E-2</v>
      </c>
      <c r="F22" s="10">
        <v>2545</v>
      </c>
      <c r="G22" s="13">
        <f t="shared" si="10"/>
        <v>-433</v>
      </c>
      <c r="H22" s="17"/>
      <c r="I22" s="13">
        <f t="shared" si="11"/>
        <v>-451</v>
      </c>
      <c r="J22" s="7">
        <v>80737</v>
      </c>
      <c r="K22" s="8">
        <f t="shared" si="8"/>
        <v>3.1683119263782401E-2</v>
      </c>
      <c r="L22" s="10">
        <v>2558</v>
      </c>
      <c r="M22" s="13">
        <f t="shared" si="12"/>
        <v>-446</v>
      </c>
    </row>
    <row r="23" spans="1:13" x14ac:dyDescent="0.2">
      <c r="A23" s="6" t="s">
        <v>13</v>
      </c>
      <c r="C23" s="13">
        <f t="shared" si="9"/>
        <v>-54400</v>
      </c>
      <c r="D23" s="11">
        <f>SUM(D17:D22)</f>
        <v>1258894</v>
      </c>
      <c r="E23" s="8">
        <f t="shared" si="7"/>
        <v>4.4338919718419502E-2</v>
      </c>
      <c r="F23" s="9">
        <f>SUM(F17:F22)</f>
        <v>55818</v>
      </c>
      <c r="G23" s="13">
        <f t="shared" si="10"/>
        <v>-7986</v>
      </c>
      <c r="H23" s="17"/>
      <c r="I23" s="13">
        <f t="shared" si="11"/>
        <v>-66620</v>
      </c>
      <c r="J23" s="11">
        <f>SUM(J17:J22)</f>
        <v>1271114</v>
      </c>
      <c r="K23" s="8">
        <f t="shared" si="8"/>
        <v>4.4613622381627457E-2</v>
      </c>
      <c r="L23" s="9">
        <f>SUM(L17:L22)</f>
        <v>56709</v>
      </c>
      <c r="M23" s="13">
        <f t="shared" si="12"/>
        <v>-8877</v>
      </c>
    </row>
    <row r="24" spans="1:13" x14ac:dyDescent="0.2">
      <c r="H24" s="15"/>
    </row>
    <row r="25" spans="1:13" x14ac:dyDescent="0.2">
      <c r="D25" s="3">
        <v>45901</v>
      </c>
      <c r="E25" s="26" t="s">
        <v>19</v>
      </c>
      <c r="F25" s="26"/>
      <c r="J25" s="3">
        <v>44256</v>
      </c>
      <c r="K25" s="25" t="s">
        <v>20</v>
      </c>
      <c r="L25" s="25"/>
    </row>
    <row r="26" spans="1:13" x14ac:dyDescent="0.2">
      <c r="A26" s="1" t="s">
        <v>3</v>
      </c>
      <c r="C26" s="20" t="s">
        <v>17</v>
      </c>
      <c r="D26" s="4" t="s">
        <v>4</v>
      </c>
      <c r="E26" s="5" t="s">
        <v>5</v>
      </c>
      <c r="F26" s="5" t="s">
        <v>6</v>
      </c>
      <c r="G26" s="20" t="s">
        <v>17</v>
      </c>
      <c r="I26" s="20" t="s">
        <v>17</v>
      </c>
      <c r="J26" s="4" t="s">
        <v>4</v>
      </c>
      <c r="K26" s="5" t="s">
        <v>5</v>
      </c>
      <c r="L26" s="5" t="s">
        <v>6</v>
      </c>
      <c r="M26" s="20" t="s">
        <v>17</v>
      </c>
    </row>
    <row r="27" spans="1:13" x14ac:dyDescent="0.2">
      <c r="A27" s="6" t="s">
        <v>7</v>
      </c>
      <c r="C27" s="13">
        <f>D7-D27</f>
        <v>-84054</v>
      </c>
      <c r="D27" s="7">
        <v>955566</v>
      </c>
      <c r="E27" s="8">
        <f>F27/D27</f>
        <v>2.5568092627824765E-2</v>
      </c>
      <c r="F27" s="9">
        <v>24432</v>
      </c>
      <c r="G27" s="13">
        <f>F7-F27</f>
        <v>-3319</v>
      </c>
      <c r="I27" s="14">
        <f>D7-J27</f>
        <v>232549</v>
      </c>
      <c r="J27" s="7">
        <v>638963</v>
      </c>
      <c r="K27" s="8">
        <f>L27/J27</f>
        <v>1.9523822193147335E-2</v>
      </c>
      <c r="L27" s="9">
        <v>12475</v>
      </c>
      <c r="M27" s="14">
        <f>F7-L27</f>
        <v>8638</v>
      </c>
    </row>
    <row r="28" spans="1:13" x14ac:dyDescent="0.2">
      <c r="A28" s="6" t="s">
        <v>8</v>
      </c>
      <c r="C28" s="13">
        <f t="shared" ref="C28:C33" si="13">D8-D28</f>
        <v>-4532</v>
      </c>
      <c r="D28" s="7">
        <v>78369</v>
      </c>
      <c r="E28" s="8">
        <f t="shared" ref="E28:E32" si="14">F28/D28</f>
        <v>4.2567852084370097E-2</v>
      </c>
      <c r="F28" s="9">
        <v>3336</v>
      </c>
      <c r="G28" s="13">
        <f t="shared" ref="G28:G33" si="15">F8-F28</f>
        <v>-3</v>
      </c>
      <c r="I28" s="14">
        <f t="shared" ref="I28:I33" si="16">D8-J28</f>
        <v>17752</v>
      </c>
      <c r="J28" s="7">
        <v>56085</v>
      </c>
      <c r="K28" s="8">
        <f t="shared" ref="K28:K33" si="17">L28/J28</f>
        <v>4.2988321298029777E-2</v>
      </c>
      <c r="L28" s="9">
        <v>2411</v>
      </c>
      <c r="M28" s="14">
        <f t="shared" ref="M28:M33" si="18">F8-L28</f>
        <v>922</v>
      </c>
    </row>
    <row r="29" spans="1:13" x14ac:dyDescent="0.2">
      <c r="A29" s="6" t="s">
        <v>9</v>
      </c>
      <c r="C29" s="13">
        <f t="shared" si="13"/>
        <v>-452</v>
      </c>
      <c r="D29" s="7">
        <v>9732</v>
      </c>
      <c r="E29" s="8">
        <f t="shared" si="14"/>
        <v>5.1376900945334974E-4</v>
      </c>
      <c r="F29" s="9">
        <v>5</v>
      </c>
      <c r="G29" s="18">
        <f t="shared" si="15"/>
        <v>3</v>
      </c>
      <c r="I29" s="14">
        <f t="shared" si="16"/>
        <v>2886</v>
      </c>
      <c r="J29" s="7">
        <v>6394</v>
      </c>
      <c r="K29" s="8">
        <f t="shared" si="17"/>
        <v>7.8198310916484208E-4</v>
      </c>
      <c r="L29" s="9">
        <v>5</v>
      </c>
      <c r="M29" s="14">
        <f t="shared" si="18"/>
        <v>3</v>
      </c>
    </row>
    <row r="30" spans="1:13" x14ac:dyDescent="0.2">
      <c r="A30" s="6" t="s">
        <v>10</v>
      </c>
      <c r="C30" s="13">
        <f t="shared" si="13"/>
        <v>-3726</v>
      </c>
      <c r="D30" s="7">
        <v>88964</v>
      </c>
      <c r="E30" s="8">
        <f t="shared" si="14"/>
        <v>2.5886875590126344E-2</v>
      </c>
      <c r="F30" s="10">
        <v>2303</v>
      </c>
      <c r="G30" s="13">
        <f t="shared" si="15"/>
        <v>-481</v>
      </c>
      <c r="I30" s="14">
        <f t="shared" si="16"/>
        <v>33678</v>
      </c>
      <c r="J30" s="7">
        <v>51560</v>
      </c>
      <c r="K30" s="8">
        <f t="shared" si="17"/>
        <v>2.4553917765709851E-2</v>
      </c>
      <c r="L30" s="9">
        <v>1266</v>
      </c>
      <c r="M30" s="14">
        <f t="shared" si="18"/>
        <v>556</v>
      </c>
    </row>
    <row r="31" spans="1:13" x14ac:dyDescent="0.2">
      <c r="A31" s="6" t="s">
        <v>11</v>
      </c>
      <c r="C31" s="18">
        <f t="shared" si="13"/>
        <v>771</v>
      </c>
      <c r="D31" s="7">
        <v>83570</v>
      </c>
      <c r="E31" s="8">
        <f t="shared" si="14"/>
        <v>0.24532727055163336</v>
      </c>
      <c r="F31" s="9">
        <v>20502</v>
      </c>
      <c r="G31" s="13">
        <f t="shared" si="15"/>
        <v>-1058</v>
      </c>
      <c r="I31" s="14">
        <f t="shared" si="16"/>
        <v>29606</v>
      </c>
      <c r="J31" s="7">
        <v>54735</v>
      </c>
      <c r="K31" s="8">
        <f t="shared" si="17"/>
        <v>0.23189915045217868</v>
      </c>
      <c r="L31" s="9">
        <v>12693</v>
      </c>
      <c r="M31" s="14">
        <f t="shared" si="18"/>
        <v>6751</v>
      </c>
    </row>
    <row r="32" spans="1:13" x14ac:dyDescent="0.2">
      <c r="A32" s="6" t="s">
        <v>12</v>
      </c>
      <c r="C32" s="13">
        <f t="shared" si="13"/>
        <v>-3930</v>
      </c>
      <c r="D32" s="7">
        <v>84216</v>
      </c>
      <c r="E32" s="8">
        <f t="shared" si="14"/>
        <v>2.8165669231499952E-2</v>
      </c>
      <c r="F32" s="10">
        <v>2372</v>
      </c>
      <c r="G32" s="13">
        <f t="shared" si="15"/>
        <v>-260</v>
      </c>
      <c r="I32" s="14">
        <f t="shared" si="16"/>
        <v>21558</v>
      </c>
      <c r="J32" s="7">
        <v>58728</v>
      </c>
      <c r="K32" s="8">
        <f t="shared" si="17"/>
        <v>2.3140580302411114E-2</v>
      </c>
      <c r="L32" s="9">
        <v>1359</v>
      </c>
      <c r="M32" s="14">
        <f t="shared" si="18"/>
        <v>753</v>
      </c>
    </row>
    <row r="33" spans="1:13" x14ac:dyDescent="0.2">
      <c r="A33" s="6" t="s">
        <v>13</v>
      </c>
      <c r="C33" s="13">
        <f t="shared" si="13"/>
        <v>-95923</v>
      </c>
      <c r="D33" s="11">
        <f>SUM(D27:D32)</f>
        <v>1300417</v>
      </c>
      <c r="E33" s="8">
        <f>F33/D33</f>
        <v>4.0717708242817494E-2</v>
      </c>
      <c r="F33" s="9">
        <f>SUM(F27:F32)</f>
        <v>52950</v>
      </c>
      <c r="G33" s="13">
        <f t="shared" si="15"/>
        <v>-5118</v>
      </c>
      <c r="I33" s="14">
        <f t="shared" si="16"/>
        <v>338029</v>
      </c>
      <c r="J33" s="11">
        <f>SUM(J27:J32)</f>
        <v>866465</v>
      </c>
      <c r="K33" s="8">
        <f t="shared" si="17"/>
        <v>3.486465119768254E-2</v>
      </c>
      <c r="L33" s="19">
        <f>SUM(L27:L32)</f>
        <v>30209</v>
      </c>
      <c r="M33" s="14">
        <f t="shared" si="18"/>
        <v>17623</v>
      </c>
    </row>
    <row r="35" spans="1:13" x14ac:dyDescent="0.2">
      <c r="D35" s="3">
        <v>42036</v>
      </c>
      <c r="E35" s="25" t="s">
        <v>21</v>
      </c>
      <c r="F35" s="25"/>
    </row>
    <row r="36" spans="1:13" x14ac:dyDescent="0.2">
      <c r="A36" s="1" t="s">
        <v>3</v>
      </c>
      <c r="C36" s="20" t="s">
        <v>17</v>
      </c>
      <c r="D36" s="4" t="s">
        <v>4</v>
      </c>
      <c r="E36" s="5" t="s">
        <v>5</v>
      </c>
      <c r="F36" s="5" t="s">
        <v>6</v>
      </c>
      <c r="G36" s="20" t="s">
        <v>17</v>
      </c>
    </row>
    <row r="37" spans="1:13" x14ac:dyDescent="0.2">
      <c r="A37" s="6" t="s">
        <v>7</v>
      </c>
      <c r="C37" s="14">
        <f>D7-D37</f>
        <v>15705</v>
      </c>
      <c r="D37" s="21">
        <v>855807</v>
      </c>
      <c r="E37" s="8">
        <f>F37/D37</f>
        <v>8.70523377350267E-2</v>
      </c>
      <c r="F37" s="22">
        <v>74500</v>
      </c>
      <c r="G37" s="13">
        <f>F7-F37</f>
        <v>-53387</v>
      </c>
    </row>
    <row r="38" spans="1:13" x14ac:dyDescent="0.2">
      <c r="A38" s="6" t="s">
        <v>8</v>
      </c>
      <c r="C38" s="13">
        <f t="shared" ref="C38:C43" si="19">D8-D38</f>
        <v>-17731</v>
      </c>
      <c r="D38" s="21">
        <v>91568</v>
      </c>
      <c r="E38" s="8">
        <f t="shared" ref="E38:E43" si="20">F38/D38</f>
        <v>8.6864406779661021E-2</v>
      </c>
      <c r="F38" s="22">
        <v>7954</v>
      </c>
      <c r="G38" s="13">
        <f t="shared" ref="G38:G43" si="21">F8-F38</f>
        <v>-4621</v>
      </c>
    </row>
    <row r="39" spans="1:13" x14ac:dyDescent="0.2">
      <c r="A39" s="6" t="s">
        <v>9</v>
      </c>
      <c r="C39" s="14">
        <f t="shared" si="19"/>
        <v>2945</v>
      </c>
      <c r="D39" s="21">
        <v>6335</v>
      </c>
      <c r="E39" s="8">
        <f t="shared" si="20"/>
        <v>2.9992107340173638E-3</v>
      </c>
      <c r="F39" s="23">
        <v>19</v>
      </c>
      <c r="G39" s="13">
        <f t="shared" si="21"/>
        <v>-11</v>
      </c>
    </row>
    <row r="40" spans="1:13" x14ac:dyDescent="0.2">
      <c r="A40" s="6" t="s">
        <v>10</v>
      </c>
      <c r="C40" s="14">
        <f t="shared" si="19"/>
        <v>35679</v>
      </c>
      <c r="D40" s="21">
        <v>49559</v>
      </c>
      <c r="E40" s="8">
        <f t="shared" si="20"/>
        <v>6.6203918561714314E-2</v>
      </c>
      <c r="F40" s="22">
        <v>3281</v>
      </c>
      <c r="G40" s="13">
        <f t="shared" si="21"/>
        <v>-1459</v>
      </c>
    </row>
    <row r="41" spans="1:13" x14ac:dyDescent="0.2">
      <c r="A41" s="6" t="s">
        <v>11</v>
      </c>
      <c r="C41" s="14">
        <f t="shared" si="19"/>
        <v>29617</v>
      </c>
      <c r="D41" s="21">
        <v>54724</v>
      </c>
      <c r="E41" s="8">
        <f t="shared" si="20"/>
        <v>0.25597544039178421</v>
      </c>
      <c r="F41" s="22">
        <v>14008</v>
      </c>
      <c r="G41" s="18">
        <f t="shared" si="21"/>
        <v>5436</v>
      </c>
    </row>
    <row r="42" spans="1:13" x14ac:dyDescent="0.2">
      <c r="A42" s="6" t="s">
        <v>12</v>
      </c>
      <c r="C42" s="14">
        <f t="shared" si="19"/>
        <v>5684</v>
      </c>
      <c r="D42" s="21">
        <v>74602</v>
      </c>
      <c r="E42" s="8">
        <f t="shared" si="20"/>
        <v>7.2987319374815687E-2</v>
      </c>
      <c r="F42" s="22">
        <v>5445</v>
      </c>
      <c r="G42" s="13">
        <f t="shared" si="21"/>
        <v>-3333</v>
      </c>
    </row>
    <row r="43" spans="1:13" x14ac:dyDescent="0.2">
      <c r="A43" s="6" t="s">
        <v>13</v>
      </c>
      <c r="C43" s="14">
        <f t="shared" si="19"/>
        <v>71899</v>
      </c>
      <c r="D43" s="21">
        <v>1132595</v>
      </c>
      <c r="E43" s="8">
        <f t="shared" si="20"/>
        <v>9.2890221129353384E-2</v>
      </c>
      <c r="F43" s="22">
        <v>105207</v>
      </c>
      <c r="G43" s="13">
        <f t="shared" si="21"/>
        <v>-57375</v>
      </c>
    </row>
  </sheetData>
  <mergeCells count="8">
    <mergeCell ref="E35:F35"/>
    <mergeCell ref="Q5:R5"/>
    <mergeCell ref="K5:L5"/>
    <mergeCell ref="E5:F5"/>
    <mergeCell ref="E15:F15"/>
    <mergeCell ref="K15:L15"/>
    <mergeCell ref="E25:F25"/>
    <mergeCell ref="K25:L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Algren</dc:creator>
  <cp:lastModifiedBy>Reviewer 5</cp:lastModifiedBy>
  <dcterms:created xsi:type="dcterms:W3CDTF">2026-05-22T14:49:31Z</dcterms:created>
  <dcterms:modified xsi:type="dcterms:W3CDTF">2026-05-24T17:51:48Z</dcterms:modified>
</cp:coreProperties>
</file>