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8"/>
  <workbookPr defaultThemeVersion="166925"/>
  <mc:AlternateContent xmlns:mc="http://schemas.openxmlformats.org/markup-compatibility/2006">
    <mc:Choice Requires="x15">
      <x15ac:absPath xmlns:x15ac="http://schemas.microsoft.com/office/spreadsheetml/2010/11/ac" url="/Users/michelleshea/Desktop/"/>
    </mc:Choice>
  </mc:AlternateContent>
  <xr:revisionPtr revIDLastSave="0" documentId="8_{E0F5D966-1DE9-184B-A50F-19B095501745}" xr6:coauthVersionLast="45" xr6:coauthVersionMax="45" xr10:uidLastSave="{00000000-0000-0000-0000-000000000000}"/>
  <bookViews>
    <workbookView xWindow="17460" yWindow="3640" windowWidth="20740" windowHeight="11160" firstSheet="1" activeTab="3" xr2:uid="{00000000-000D-0000-FFFF-FFFF00000000}"/>
  </bookViews>
  <sheets>
    <sheet name="Notes and Disclosures" sheetId="13" r:id="rId1"/>
    <sheet name="SBA Checklist" sheetId="10" r:id="rId2"/>
    <sheet name="Paycheck PP Calculator" sheetId="4" r:id="rId3"/>
    <sheet name="Paycheck Cost Worksheet" sheetId="6" r:id="rId4"/>
    <sheet name="Payroll full year" sheetId="12" r:id="rId5"/>
    <sheet name="100k+ earners calculator" sheetId="9" state="hidden" r:id="rId6"/>
    <sheet name="Loan Forgiveness Calculator" sheetId="5" r:id="rId7"/>
    <sheet name="Loan Forgiveness Worksheet" sheetId="7" r:id="rId8"/>
  </sheets>
  <definedNames>
    <definedName name="_xlnm.Print_Area" localSheetId="1">'SBA Checklist'!$A$1:$E$54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7" i="6" l="1"/>
  <c r="E35" i="12"/>
  <c r="D26" i="6"/>
  <c r="C26" i="6"/>
  <c r="B26" i="6"/>
  <c r="B25" i="5" l="1"/>
  <c r="B24" i="5"/>
  <c r="A16" i="4" l="1"/>
  <c r="H35" i="12"/>
  <c r="M35" i="12"/>
  <c r="L35" i="12"/>
  <c r="G35" i="12"/>
  <c r="F35" i="12"/>
  <c r="C35" i="12"/>
  <c r="C14" i="4" s="1"/>
  <c r="I12" i="12"/>
  <c r="I11" i="12"/>
  <c r="I13" i="12" l="1"/>
  <c r="I14" i="12" l="1"/>
  <c r="I15" i="12" l="1"/>
  <c r="I16" i="12" l="1"/>
  <c r="I17" i="12" l="1"/>
  <c r="I18" i="12" l="1"/>
  <c r="F26" i="6"/>
  <c r="I27" i="7"/>
  <c r="H27" i="7"/>
  <c r="G27" i="7"/>
  <c r="F27" i="7"/>
  <c r="E27" i="7"/>
  <c r="D27" i="7"/>
  <c r="C27" i="7"/>
  <c r="B27" i="7"/>
  <c r="J25" i="7"/>
  <c r="J24" i="7"/>
  <c r="J23" i="7"/>
  <c r="J22" i="7"/>
  <c r="O26" i="6"/>
  <c r="N26" i="6"/>
  <c r="M26" i="6"/>
  <c r="L26" i="6"/>
  <c r="K26" i="6"/>
  <c r="J26" i="6"/>
  <c r="I26" i="6"/>
  <c r="H26" i="6"/>
  <c r="G26" i="6"/>
  <c r="E26" i="6"/>
  <c r="P24" i="6"/>
  <c r="P23" i="6"/>
  <c r="P22" i="6"/>
  <c r="P21" i="6"/>
  <c r="I19" i="12" l="1"/>
  <c r="I20" i="12" l="1"/>
  <c r="J14" i="7"/>
  <c r="P13" i="6"/>
  <c r="I21" i="12" l="1"/>
  <c r="J20" i="7"/>
  <c r="P14" i="6"/>
  <c r="P12" i="6"/>
  <c r="P11" i="6"/>
  <c r="P10" i="6"/>
  <c r="H10" i="9"/>
  <c r="G10" i="9"/>
  <c r="H9" i="9"/>
  <c r="G9" i="9"/>
  <c r="H8" i="9"/>
  <c r="G8" i="9"/>
  <c r="H7" i="9"/>
  <c r="G7" i="9"/>
  <c r="H6" i="9"/>
  <c r="G6" i="9"/>
  <c r="G19" i="9" s="1"/>
  <c r="R12" i="9"/>
  <c r="S12" i="9"/>
  <c r="U12" i="9" s="1"/>
  <c r="T12" i="9"/>
  <c r="T21" i="9" s="1"/>
  <c r="L11" i="9"/>
  <c r="U11" i="9" s="1"/>
  <c r="M11" i="9"/>
  <c r="N11" i="9"/>
  <c r="O11" i="9"/>
  <c r="P11" i="9"/>
  <c r="Q11" i="9"/>
  <c r="R11" i="9"/>
  <c r="S11" i="9"/>
  <c r="T11" i="9"/>
  <c r="T10" i="9"/>
  <c r="S10" i="9"/>
  <c r="R10" i="9"/>
  <c r="Q10" i="9"/>
  <c r="P10" i="9"/>
  <c r="O10" i="9"/>
  <c r="N10" i="9"/>
  <c r="M10" i="9"/>
  <c r="L10" i="9"/>
  <c r="K10" i="9"/>
  <c r="J10" i="9"/>
  <c r="I10" i="9"/>
  <c r="T9" i="9"/>
  <c r="S9" i="9"/>
  <c r="R9" i="9"/>
  <c r="Q9" i="9"/>
  <c r="P9" i="9"/>
  <c r="O9" i="9"/>
  <c r="N9" i="9"/>
  <c r="M9" i="9"/>
  <c r="L9" i="9"/>
  <c r="K9" i="9"/>
  <c r="J9" i="9"/>
  <c r="I9" i="9"/>
  <c r="U9" i="9" s="1"/>
  <c r="T8" i="9"/>
  <c r="S8" i="9"/>
  <c r="R8" i="9"/>
  <c r="Q8" i="9"/>
  <c r="P8" i="9"/>
  <c r="O8" i="9"/>
  <c r="N8" i="9"/>
  <c r="M8" i="9"/>
  <c r="L8" i="9"/>
  <c r="K8" i="9"/>
  <c r="J8" i="9"/>
  <c r="I8" i="9"/>
  <c r="T7" i="9"/>
  <c r="S7" i="9"/>
  <c r="S21" i="9" s="1"/>
  <c r="R7" i="9"/>
  <c r="Q7" i="9"/>
  <c r="Q19" i="9" s="1"/>
  <c r="P7" i="9"/>
  <c r="O7" i="9"/>
  <c r="N7" i="9"/>
  <c r="M7" i="9"/>
  <c r="L7" i="9"/>
  <c r="K7" i="9"/>
  <c r="J7" i="9"/>
  <c r="I7" i="9"/>
  <c r="T6" i="9"/>
  <c r="S6" i="9"/>
  <c r="R6" i="9"/>
  <c r="Q6" i="9"/>
  <c r="P6" i="9"/>
  <c r="O6" i="9"/>
  <c r="O19" i="9" s="1"/>
  <c r="N6" i="9"/>
  <c r="M6" i="9"/>
  <c r="M19" i="9" s="1"/>
  <c r="L6" i="9"/>
  <c r="L19" i="9" s="1"/>
  <c r="K6" i="9"/>
  <c r="J6" i="9"/>
  <c r="I6" i="9"/>
  <c r="O21" i="9"/>
  <c r="H21" i="9" l="1"/>
  <c r="H19" i="9"/>
  <c r="G21" i="9"/>
  <c r="U8" i="9"/>
  <c r="U10" i="9"/>
  <c r="U7" i="9"/>
  <c r="J19" i="9"/>
  <c r="U6" i="9"/>
  <c r="K19" i="9"/>
  <c r="S19" i="9"/>
  <c r="I22" i="12"/>
  <c r="J12" i="7"/>
  <c r="K21" i="9"/>
  <c r="L21" i="9"/>
  <c r="R19" i="9"/>
  <c r="N19" i="9"/>
  <c r="T19" i="9"/>
  <c r="P19" i="9"/>
  <c r="I19" i="9"/>
  <c r="J21" i="9"/>
  <c r="N21" i="9"/>
  <c r="R21" i="9"/>
  <c r="P21" i="9"/>
  <c r="M21" i="9"/>
  <c r="Q21" i="9"/>
  <c r="I21" i="9"/>
  <c r="J8" i="7"/>
  <c r="B22" i="5" s="1"/>
  <c r="B27" i="5" s="1"/>
  <c r="J36" i="7"/>
  <c r="B16" i="5" s="1"/>
  <c r="J34" i="7"/>
  <c r="B14" i="5" s="1"/>
  <c r="J32" i="7"/>
  <c r="J31" i="7"/>
  <c r="P19" i="6"/>
  <c r="P18" i="6"/>
  <c r="P17" i="6"/>
  <c r="P16" i="6"/>
  <c r="P15" i="6"/>
  <c r="U19" i="9" l="1"/>
  <c r="P26" i="6"/>
  <c r="I23" i="12"/>
  <c r="B12" i="5"/>
  <c r="J13" i="7"/>
  <c r="J11" i="7"/>
  <c r="J18" i="7"/>
  <c r="J16" i="7"/>
  <c r="J19" i="7"/>
  <c r="I24" i="12" l="1"/>
  <c r="A27" i="5"/>
  <c r="J17" i="7"/>
  <c r="I25" i="12" l="1"/>
  <c r="A18" i="4"/>
  <c r="I26" i="12" l="1"/>
  <c r="J15" i="7"/>
  <c r="J27" i="7" s="1"/>
  <c r="J38" i="7" s="1"/>
  <c r="I27" i="12" l="1"/>
  <c r="I28" i="12" l="1"/>
  <c r="B10" i="5"/>
  <c r="B18" i="5" s="1"/>
  <c r="B29" i="5" s="1"/>
  <c r="B33" i="5" s="1"/>
  <c r="B35" i="5" s="1"/>
  <c r="I29" i="12" l="1"/>
  <c r="I30" i="12" l="1"/>
  <c r="I31" i="12" l="1"/>
  <c r="K35" i="12" l="1"/>
  <c r="I33" i="12"/>
  <c r="I32" i="12"/>
  <c r="J35" i="12" l="1"/>
  <c r="N35" i="12"/>
  <c r="I35" i="12"/>
  <c r="G37" i="12" l="1"/>
  <c r="C20" i="4" s="1"/>
  <c r="C22" i="4" s="1"/>
  <c r="C24" i="4" s="1"/>
</calcChain>
</file>

<file path=xl/sharedStrings.xml><?xml version="1.0" encoding="utf-8"?>
<sst xmlns="http://schemas.openxmlformats.org/spreadsheetml/2006/main" count="353" uniqueCount="259">
  <si>
    <t>Payroll</t>
  </si>
  <si>
    <t>Small Business Interruption Loans</t>
  </si>
  <si>
    <t>7(a) loan program</t>
  </si>
  <si>
    <t>blumshapiro</t>
  </si>
  <si>
    <t>CARES Act 2020</t>
  </si>
  <si>
    <t>1)</t>
  </si>
  <si>
    <r>
      <t xml:space="preserve">Did your business exist prior to June 30, 2019? If yes, go to </t>
    </r>
    <r>
      <rPr>
        <b/>
        <sz val="11"/>
        <color rgb="FF000000"/>
        <rFont val="Calibri"/>
        <family val="2"/>
        <scheme val="minor"/>
      </rPr>
      <t>3</t>
    </r>
  </si>
  <si>
    <t>2)</t>
  </si>
  <si>
    <t>Are you a seasonal employer?</t>
  </si>
  <si>
    <t>Yes</t>
  </si>
  <si>
    <t>No</t>
  </si>
  <si>
    <r>
      <t xml:space="preserve">What date did your business begin? </t>
    </r>
    <r>
      <rPr>
        <i/>
        <sz val="11"/>
        <color rgb="FF000000"/>
        <rFont val="Calibri"/>
        <family val="2"/>
        <scheme val="minor"/>
      </rPr>
      <t>mm/dd/yyyy</t>
    </r>
  </si>
  <si>
    <t>3)</t>
  </si>
  <si>
    <t>Note:</t>
  </si>
  <si>
    <t>Business Payroll</t>
  </si>
  <si>
    <t>Rent Payments</t>
  </si>
  <si>
    <t>Utility Costs</t>
  </si>
  <si>
    <t>Average Monthly Costs</t>
  </si>
  <si>
    <t>Eligible Loan Total</t>
  </si>
  <si>
    <t>Mortgage Interest</t>
  </si>
  <si>
    <t>Lease effective prior to February 15, 2020</t>
  </si>
  <si>
    <t>Service began before February 15, 2020</t>
  </si>
  <si>
    <r>
      <t>Salary, wage, vacation, parental, family, medical, sick leave and health benefits included</t>
    </r>
    <r>
      <rPr>
        <b/>
        <sz val="11"/>
        <color rgb="FFFF0000"/>
        <rFont val="Calibri"/>
        <family val="2"/>
        <scheme val="minor"/>
      </rPr>
      <t>*</t>
    </r>
  </si>
  <si>
    <t>*</t>
  </si>
  <si>
    <t>Exclusions from payroll include:</t>
  </si>
  <si>
    <t>Loan Forgiveness Calculator</t>
  </si>
  <si>
    <t>Payroll costs during the 8 weeks following the date of loan origination</t>
  </si>
  <si>
    <t>Interest on obligations in existence prior to February 15, 2020</t>
  </si>
  <si>
    <t>Loan Forgiveness (before required reductions)</t>
  </si>
  <si>
    <t>Reduction in Loan Forgiveness</t>
  </si>
  <si>
    <t># of FTE's</t>
  </si>
  <si>
    <t>Apr 19</t>
  </si>
  <si>
    <t>May 19</t>
  </si>
  <si>
    <t>Jun 19</t>
  </si>
  <si>
    <t>Jul 19</t>
  </si>
  <si>
    <t>Aug 19</t>
  </si>
  <si>
    <t>Sep 19</t>
  </si>
  <si>
    <t>Oct 19</t>
  </si>
  <si>
    <t>Nov 19</t>
  </si>
  <si>
    <t>Dec 19</t>
  </si>
  <si>
    <t>Jan 20</t>
  </si>
  <si>
    <t>Feb 20</t>
  </si>
  <si>
    <t>Mar 20</t>
  </si>
  <si>
    <t>Vacation, parental, family, medical/sick leave</t>
  </si>
  <si>
    <t>Allowance for dismissal or separation</t>
  </si>
  <si>
    <t>Group health care benefits including premiums</t>
  </si>
  <si>
    <t>Retirment benefits</t>
  </si>
  <si>
    <t>State &amp; Local payroll tax</t>
  </si>
  <si>
    <t>Total Payroll</t>
  </si>
  <si>
    <t>*Note: Exclude any earners greater than $100k in the calculation below</t>
  </si>
  <si>
    <t>Other Costs</t>
  </si>
  <si>
    <t>Interest on any mortgage obligation</t>
  </si>
  <si>
    <t>Rent</t>
  </si>
  <si>
    <t>Utilities</t>
  </si>
  <si>
    <t>Interest on any other debt</t>
  </si>
  <si>
    <t>Avg / Sum</t>
  </si>
  <si>
    <t>Week 1</t>
  </si>
  <si>
    <t>Week 2</t>
  </si>
  <si>
    <t>Week 3</t>
  </si>
  <si>
    <t>Week 4</t>
  </si>
  <si>
    <t>Week 5</t>
  </si>
  <si>
    <t>Week 6</t>
  </si>
  <si>
    <t>Week 7</t>
  </si>
  <si>
    <t>Week 8</t>
  </si>
  <si>
    <t>Loan Forgiveness Calculator Worksheet</t>
  </si>
  <si>
    <t>For 8 weeks subsequent to loan initiation</t>
  </si>
  <si>
    <t>Monthly FTE's during "covered" period (8 weeks subsequent)</t>
  </si>
  <si>
    <t>Monthly Avg FTE's for the period Feb 15 to Jun 30, 2019</t>
  </si>
  <si>
    <t>Feb 19</t>
  </si>
  <si>
    <t>Mar 19</t>
  </si>
  <si>
    <t>Monthly Avg FTE's for the period Jan 1 to Feb 29, 2020</t>
  </si>
  <si>
    <t>Individual employee comp reduced by 25% or more</t>
  </si>
  <si>
    <t>For each employee that had its salary reduced by 25% or more,</t>
  </si>
  <si>
    <t>FTE Loan Reduction</t>
  </si>
  <si>
    <t>Total Loan Reduction</t>
  </si>
  <si>
    <t>Total Loan Forgiveness</t>
  </si>
  <si>
    <t>Salary &amp; Wages</t>
  </si>
  <si>
    <t>Bonuses</t>
  </si>
  <si>
    <t>Commissions</t>
  </si>
  <si>
    <t>Cash Tips and/or equivalent</t>
  </si>
  <si>
    <t>$100,000+ Employees</t>
  </si>
  <si>
    <t>First Name</t>
  </si>
  <si>
    <t>Last Name</t>
  </si>
  <si>
    <t>Title</t>
  </si>
  <si>
    <t>Annual Salary</t>
  </si>
  <si>
    <t>Tim</t>
  </si>
  <si>
    <t>Smith</t>
  </si>
  <si>
    <t>President</t>
  </si>
  <si>
    <t>Diane</t>
  </si>
  <si>
    <t>Little</t>
  </si>
  <si>
    <t>COO</t>
  </si>
  <si>
    <t>Thomas</t>
  </si>
  <si>
    <t>Bane</t>
  </si>
  <si>
    <t>CFO</t>
  </si>
  <si>
    <t xml:space="preserve">Tiffany </t>
  </si>
  <si>
    <t>Cook</t>
  </si>
  <si>
    <t>VP Sales</t>
  </si>
  <si>
    <t>Fansicso</t>
  </si>
  <si>
    <t>Vale</t>
  </si>
  <si>
    <t>CIO</t>
  </si>
  <si>
    <t>Harrold</t>
  </si>
  <si>
    <t>Reinhart</t>
  </si>
  <si>
    <t>Sales Mgr</t>
  </si>
  <si>
    <t>Donnie</t>
  </si>
  <si>
    <t>Trout</t>
  </si>
  <si>
    <t>Controller</t>
  </si>
  <si>
    <t>Start Date</t>
  </si>
  <si>
    <t># of FTE's over $100k</t>
  </si>
  <si>
    <t>Total Avg Monthly Excess over $100k</t>
  </si>
  <si>
    <t>Total</t>
  </si>
  <si>
    <t>Total Forgiveness</t>
  </si>
  <si>
    <t>PAYCHECK PROTECTION PROGRAM</t>
  </si>
  <si>
    <t>Listing of Potential Required Documents</t>
  </si>
  <si>
    <t>Responsible Party</t>
  </si>
  <si>
    <t>Completed</t>
  </si>
  <si>
    <t>Contact your local SBA-approved leder through SBA's lender match tool</t>
  </si>
  <si>
    <t>https://www.sba.gov/funding-programs/loans/lender-match</t>
  </si>
  <si>
    <t>Articles of incorporation or organization for each borrowing entity</t>
  </si>
  <si>
    <t>By Laws/Operating Agreements of each borrowing entity</t>
  </si>
  <si>
    <t>Copies of all owners' drivers licenses</t>
  </si>
  <si>
    <t>IRS Forms 941 for 3/31/2019, 6/30/2019, 9/30/2019, 12/31/2019 and 3/31/2020 (if available)</t>
  </si>
  <si>
    <t>IRS Form 940 for the year ended 12/31/2019</t>
  </si>
  <si>
    <t>IRS Forms W-2, W-3 (or summary W-2 if the W-3 is unavailable) for 2019</t>
  </si>
  <si>
    <t>Payroll Reports:</t>
  </si>
  <si>
    <t>a</t>
  </si>
  <si>
    <t>Summary report for the most recent 12 months (gross wages prior to Sec 125 or deductions)</t>
  </si>
  <si>
    <t>b</t>
  </si>
  <si>
    <t xml:space="preserve">Report detailing each employee and their gross pay for the most recent 12 months </t>
  </si>
  <si>
    <t>(totals should agree to the summary report)</t>
  </si>
  <si>
    <t>c</t>
  </si>
  <si>
    <t>Report detailing vacation, allowance for dismissal, group health benefits, retirement benefits,</t>
  </si>
  <si>
    <t>etc.</t>
  </si>
  <si>
    <t>Supporting documentation for health, dental and retirement benefits paid for the last 12 months</t>
  </si>
  <si>
    <t>and for calendar year 2019.</t>
  </si>
  <si>
    <t>A schedule summarizing each category of these costs</t>
  </si>
  <si>
    <t xml:space="preserve">IRS Forms 1099 for 2019 for independent contractors reported in the non-employee compensation </t>
  </si>
  <si>
    <t>box of the form.</t>
  </si>
  <si>
    <t>Copies of state unemployment tax filings for 2019 and 2020.</t>
  </si>
  <si>
    <t>For sole proprietors - support for earnings from self-employment for the period February 15, 2020</t>
  </si>
  <si>
    <t>to June 30, 2020</t>
  </si>
  <si>
    <t>Last 12 months of mortgage statements (applies if applying company is the mortgagee)</t>
  </si>
  <si>
    <t>Leases</t>
  </si>
  <si>
    <t>Copy of facility leases</t>
  </si>
  <si>
    <t>Copies of cancelled checks supporting rent paid during the last 12 months</t>
  </si>
  <si>
    <t>Copies of last 12 months of utility bills: water, electric, gas, telephone, internet</t>
  </si>
  <si>
    <t>Borrowers will be required to make the following certifications</t>
  </si>
  <si>
    <t>All employees of the borrower live in the United States of America</t>
  </si>
  <si>
    <t>All documentation presented is true and correct</t>
  </si>
  <si>
    <t xml:space="preserve">Certification that the uncertainty of current economic conditions makes necessary the loan </t>
  </si>
  <si>
    <t>request to support the ongoing operations of the borrower</t>
  </si>
  <si>
    <t>d</t>
  </si>
  <si>
    <t>The funds will be used to retain workers and maintain payroll or make mortgage payments,</t>
  </si>
  <si>
    <t>lease payments and utility payments of the borrower</t>
  </si>
  <si>
    <t>Allowable Uses of Funds During the Period February 15, 2020 to June 30, 2020:</t>
  </si>
  <si>
    <t>Payroll costs</t>
  </si>
  <si>
    <t>Health care benefits</t>
  </si>
  <si>
    <t>Interest on mortgages</t>
  </si>
  <si>
    <t>Interest on any other obligations that wer incurred before the covered period (February 15, 2020)</t>
  </si>
  <si>
    <t>Compensation to 1099 employees</t>
  </si>
  <si>
    <t>Federal payroll and income taxes</t>
  </si>
  <si>
    <t>Excess individual employee compensation over $100,000</t>
  </si>
  <si>
    <t>Taxes imposed or withheld under chapters 21, 22, or 24 of the IRC</t>
  </si>
  <si>
    <t>Less:</t>
  </si>
  <si>
    <t>Compensation of an employee whose principal residence is outside of the U.S.A</t>
  </si>
  <si>
    <t>Qualified family leave wages under section 7001 or 7003</t>
  </si>
  <si>
    <t>Payroll costs in excess of $100,000 paid to each employee</t>
  </si>
  <si>
    <t>Comp of an employee whose principal residence is outside of the U.S.A</t>
  </si>
  <si>
    <t>Note: For February and March 2019, only fill out FTE's unless you are a seasonal business. This will be used to calculate the loan forgiveness later on.</t>
  </si>
  <si>
    <r>
      <rPr>
        <i/>
        <sz val="11"/>
        <color rgb="FFFF0000"/>
        <rFont val="Calibri"/>
        <family val="2"/>
        <scheme val="minor"/>
      </rPr>
      <t>*</t>
    </r>
    <r>
      <rPr>
        <i/>
        <sz val="11"/>
        <color indexed="8"/>
        <rFont val="Calibri"/>
        <family val="2"/>
        <scheme val="minor"/>
      </rPr>
      <t>Note: Amount will not be reduced if by June 30, 2020 the borrower eliminates the reduction in employees or reduction in wages</t>
    </r>
  </si>
  <si>
    <t>Compensation for an employee with a principal place of residence outside the United States</t>
  </si>
  <si>
    <t>Qualified sick leave or family leave wages for which a business will receive a credit under the Families First Coronavirus Response Act</t>
  </si>
  <si>
    <t>Compensation to 1099 vendors</t>
  </si>
  <si>
    <t>Retirement benefits</t>
  </si>
  <si>
    <t>Bonus</t>
  </si>
  <si>
    <t>Commission</t>
  </si>
  <si>
    <t>Tips</t>
  </si>
  <si>
    <t>Employee 1</t>
  </si>
  <si>
    <t>Employee 2</t>
  </si>
  <si>
    <t>Employee 3</t>
  </si>
  <si>
    <t>Employee 4</t>
  </si>
  <si>
    <t>Employee 5</t>
  </si>
  <si>
    <t>Employee 6</t>
  </si>
  <si>
    <t>Employee 7</t>
  </si>
  <si>
    <t>Employee 8</t>
  </si>
  <si>
    <t>Employee 9</t>
  </si>
  <si>
    <t>Employee 10</t>
  </si>
  <si>
    <t>Employee 11</t>
  </si>
  <si>
    <t>Employee 12</t>
  </si>
  <si>
    <t>Employee 13</t>
  </si>
  <si>
    <t>Employee 14</t>
  </si>
  <si>
    <t>Employee 15</t>
  </si>
  <si>
    <t>Employee 16</t>
  </si>
  <si>
    <t>Employee 17</t>
  </si>
  <si>
    <t>Employee 18</t>
  </si>
  <si>
    <t>Employee 19</t>
  </si>
  <si>
    <t>Employee 20</t>
  </si>
  <si>
    <t>Employee 21</t>
  </si>
  <si>
    <t>Employee 22</t>
  </si>
  <si>
    <t>Employee 23</t>
  </si>
  <si>
    <t>Directions:</t>
  </si>
  <si>
    <t>1) Include ALL employees for the last twelve months prior to loan origination date</t>
  </si>
  <si>
    <t>2) Include 1099-Vendor compensation as well</t>
  </si>
  <si>
    <t>Excess of $100k</t>
  </si>
  <si>
    <t>Salary / Wages / 1099 Vendors</t>
  </si>
  <si>
    <t># of Employees</t>
  </si>
  <si>
    <t>Reportable Payroll</t>
  </si>
  <si>
    <t>4)</t>
  </si>
  <si>
    <t># of employees</t>
  </si>
  <si>
    <t>This needs to be below 500 to be eligible</t>
  </si>
  <si>
    <t>Interest rate will not exceed 4%</t>
  </si>
  <si>
    <t>Maximum term is 10 years and there's no prepayment penalty</t>
  </si>
  <si>
    <t>Debt service payments may be deferred up to 1 year</t>
  </si>
  <si>
    <t>Streamlined application requirements with no fees</t>
  </si>
  <si>
    <t>Useful notes from the U.S. Chamber of Commerce:</t>
  </si>
  <si>
    <t>A significant portion may be forgiven if you keep a similar workforce during the covered period (8 weeks subsequent to loan origination) or rehire all employees back by June 30, 2020</t>
  </si>
  <si>
    <t>Loan forgiveness amount is not taxed</t>
  </si>
  <si>
    <t>Application process will be with your local approved SBA lenders. Ask blumshapiro for more information</t>
  </si>
  <si>
    <t>See the SBA checklist for what we expect you'll need in preparation of the loan origination</t>
  </si>
  <si>
    <t>How to use the workbook?</t>
  </si>
  <si>
    <t>2) If #1 does not apply, complete tab "Paycheck PP Calculator" and "Payroll Cost Worksheet"</t>
  </si>
  <si>
    <t>3) Loan forgiveness Calculator and worksheet are not necessary to complete but will give insight on what you can expect will be forgiven based on your covered period</t>
  </si>
  <si>
    <t>Documentation and Procedures to Apply for the Paycheck Protection Program</t>
  </si>
  <si>
    <t>See attached, also available at:</t>
  </si>
  <si>
    <t>Complete SBA Form 1919 (current Form maybe updated to add PPP)</t>
  </si>
  <si>
    <t>https://www.sba.gov/sites/default/files/SBA%20Form%201919%204-28-14_review.pdf</t>
  </si>
  <si>
    <t>Complete SBA Form 912</t>
  </si>
  <si>
    <t>https://www.sba.gov/sites/default/files/tools_sbf_finasst912.pdf</t>
  </si>
  <si>
    <t>Financial statements</t>
  </si>
  <si>
    <t>Balance sheet and income statement as of and for the years ended December 31, 2019, 2018 and 2017</t>
  </si>
  <si>
    <t>January and February 2020 balance sheets and income statements</t>
  </si>
  <si>
    <t>Tax Returns</t>
  </si>
  <si>
    <t>Federal income tax returns for the three most recent years available for the business</t>
  </si>
  <si>
    <t>b.</t>
  </si>
  <si>
    <t xml:space="preserve">Federal income tax returns for the three most recent years available for those individuals </t>
  </si>
  <si>
    <t>owning 20% or more of the business</t>
  </si>
  <si>
    <t>Bank statements</t>
  </si>
  <si>
    <t>Most recent bank statements available for all business accounts</t>
  </si>
  <si>
    <r>
      <rPr>
        <b/>
        <i/>
        <sz val="10"/>
        <color theme="1"/>
        <rFont val="Calibri"/>
        <family val="2"/>
        <scheme val="minor"/>
      </rPr>
      <t>Disclaimer:</t>
    </r>
    <r>
      <rPr>
        <i/>
        <sz val="10"/>
        <color theme="1"/>
        <rFont val="Calibri"/>
        <family val="2"/>
        <scheme val="minor"/>
      </rPr>
      <t xml:space="preserve"> The information contained within this workbook including the calculations are designed to be an informational and an educational tool only.  Any written tax content, comments, or advice contained in this article is limited to the matters specifically set forth herein. Such content, comments, or advice may be based on tax statutes, regulations, and administrative and judicial interpretations thereof and we have no obligation to update any content, comments or advice for retroactive or prospective changes to such authorities. This communication is not intended to address the potential application of penalties and interest, for which the taxpayer is responsible, that may be imposed for non-compliance with tax law.</t>
    </r>
  </si>
  <si>
    <t>blumshapiro.com</t>
  </si>
  <si>
    <r>
      <rPr>
        <b/>
        <i/>
        <sz val="10"/>
        <color rgb="FF000000"/>
        <rFont val="Calibri"/>
        <family val="2"/>
        <scheme val="minor"/>
      </rPr>
      <t xml:space="preserve">Disclaimer: </t>
    </r>
    <r>
      <rPr>
        <i/>
        <sz val="10"/>
        <color indexed="8"/>
        <rFont val="Calibri"/>
        <family val="2"/>
        <scheme val="minor"/>
      </rPr>
      <t>The information contained within this workbook including the calculations are designed to be an informational and an educational tool only.  Any written tax content, comments, or advice contained in this article is limited to the matters specifically set forth herein. Such content, comments, or advice may be based on tax statutes, regulations, and administrative and judicial interpretations thereof and we have no obligation to update any content, comments or advice for retroactive or prospective changes to such authorities. This communication is not intended to address the potential application of penalties and interest, for which the taxpayer is responsible, that may be imposed for non-compliance with tax law.</t>
    </r>
  </si>
  <si>
    <t xml:space="preserve">blumshapiro.com    </t>
  </si>
  <si>
    <r>
      <rPr>
        <b/>
        <i/>
        <sz val="10"/>
        <color rgb="FF000000"/>
        <rFont val="Calibri"/>
        <family val="2"/>
        <scheme val="minor"/>
      </rPr>
      <t>Disclaimer:</t>
    </r>
    <r>
      <rPr>
        <i/>
        <sz val="10"/>
        <color indexed="8"/>
        <rFont val="Calibri"/>
        <family val="2"/>
        <scheme val="minor"/>
      </rPr>
      <t xml:space="preserve"> The information contained within this workbook including the calculations are designed to be an informational and an educational tool only.  Any written tax content, comments, or advice contained in this article is limited to the matters specifically set forth herein. Such content, comments, or advice may be based on tax statutes, regulations, and administrative and judicial interpretations thereof and we have no obligation to update any content, comments or advice for retroactive or prospective changes to such authorities. This communication is not intended to address the potential application of penalties and interest, for which the taxpayer is responsible, that may be imposed for non-compliance with tax law.</t>
    </r>
  </si>
  <si>
    <t xml:space="preserve">blumshapiro.com   </t>
  </si>
  <si>
    <t xml:space="preserve">blumshapiro.com     </t>
  </si>
  <si>
    <t>***You must use this worksheet if you're a seasonal business and/or have less than 12 months of payroll. If you are not seasonal AND been in business for more than 12 months, you can use this or the "Payroll full year" tab.***</t>
  </si>
  <si>
    <r>
      <rPr>
        <b/>
        <i/>
        <sz val="10"/>
        <color rgb="FF000000"/>
        <rFont val="Calibri"/>
        <family val="2"/>
        <scheme val="minor"/>
      </rPr>
      <t xml:space="preserve">Disclaimer: </t>
    </r>
    <r>
      <rPr>
        <i/>
        <sz val="10"/>
        <color rgb="FF000000"/>
        <rFont val="Calibri"/>
        <family val="2"/>
        <scheme val="minor"/>
      </rPr>
      <t>The information contained within this workbook including the calculations are designed to be an informational and an educational tool only.  Any written tax content, comments, or advice contained in this article is limited to the matters specifically set forth herein. Such content, comments, or advice may be based on tax statutes, regulations, and administrative and judicial interpretations thereof and we have no obligation to update any content, comments or advice for retroactive or prospective changes to such authorities. This communication is not intended to address the potential application of penalties and interest, for which the taxpayer is responsible, that may be imposed for non-compliance with tax law.</t>
    </r>
  </si>
  <si>
    <t>Please note that the information listed below is meant as guidance and may not be indicative of the actual documents required when completing the application for a PPP loan.  This listing below was developed based upon language included in the CARES Act and discussions with lenders.</t>
  </si>
  <si>
    <r>
      <t xml:space="preserve">1) If you are </t>
    </r>
    <r>
      <rPr>
        <i/>
        <sz val="12"/>
        <color theme="1"/>
        <rFont val="Calibri"/>
        <family val="2"/>
        <scheme val="minor"/>
      </rPr>
      <t>not</t>
    </r>
    <r>
      <rPr>
        <sz val="12"/>
        <color theme="1"/>
        <rFont val="Calibri"/>
        <family val="2"/>
        <scheme val="minor"/>
      </rPr>
      <t xml:space="preserve"> a seasonal business AND have been in business for greater than 12 months, update "Paycheck PP Calculator" and "Payroll Full Year"</t>
    </r>
  </si>
  <si>
    <t>A small business with fewer than 500 employees or otherwise meets the SBA's size standard</t>
  </si>
  <si>
    <t>A 501(c)(3) with fewer than 500 employees</t>
  </si>
  <si>
    <t>Individual who operates as a sole proprietor, independent contractor or self-employed</t>
  </si>
  <si>
    <t>Accomodation and food services sector (NAICS 72), the 500-employee rule is applied on a per physical location basis</t>
  </si>
  <si>
    <t>***Only use this if you have 12 or months of payroll. If seasonal or a new business, use the Paycheck Cost Worksheet Tab***</t>
  </si>
  <si>
    <t>Disclaimer: The information contained within this workbook including the calculations are designed to be an informational and an educational tool only.  Any written tax content, comments, or advice contained in this article is limited to the matters specifically set forth herein. Such content, comments, or advice may be based on tax statutes, regulations, and administrative and judicial interpretations thereof and we have no obligation to update any content, comments or advice for retroactive or prospective changes to such authorities. This communication is not intended to address the potential application of penalties and interest, for which the taxpayer is responsible, that may be imposed for non-compliance with tax law.</t>
  </si>
  <si>
    <t>Footnotes/Additional Instructions:</t>
  </si>
  <si>
    <r>
      <t xml:space="preserve">KEY: </t>
    </r>
    <r>
      <rPr>
        <sz val="11"/>
        <color rgb="FF005F9F"/>
        <rFont val="Calibri"/>
        <family val="2"/>
        <scheme val="minor"/>
      </rPr>
      <t xml:space="preserve">Blue Fields = Input / </t>
    </r>
    <r>
      <rPr>
        <sz val="11"/>
        <color theme="1"/>
        <rFont val="Calibri"/>
        <family val="2"/>
        <scheme val="minor"/>
      </rPr>
      <t>Black Fields = Calculation</t>
    </r>
  </si>
  <si>
    <t>Eligibility (include full-time and part-time):</t>
  </si>
  <si>
    <t>Requires no personal guarantees or collateral</t>
  </si>
  <si>
    <t>Include: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</si>
</sst>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s>
  <fonts count="51" x14ac:knownFonts="1">
    <font>
      <sz val="11"/>
      <color indexed="8"/>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2"/>
      <color indexed="8"/>
      <name val="Calibri"/>
      <family val="2"/>
      <scheme val="minor"/>
    </font>
    <font>
      <b/>
      <sz val="12"/>
      <color indexed="8"/>
      <name val="Calibri"/>
      <family val="2"/>
      <scheme val="minor"/>
    </font>
    <font>
      <sz val="11"/>
      <color rgb="FFFF0000"/>
      <name val="Calibri"/>
      <family val="2"/>
      <scheme val="minor"/>
    </font>
    <font>
      <b/>
      <sz val="11"/>
      <color indexed="8"/>
      <name val="Calibri"/>
      <family val="2"/>
      <scheme val="minor"/>
    </font>
    <font>
      <b/>
      <sz val="16"/>
      <color indexed="8"/>
      <name val="Calibri"/>
      <family val="2"/>
      <scheme val="minor"/>
    </font>
    <font>
      <b/>
      <sz val="11"/>
      <color rgb="FF000000"/>
      <name val="Calibri"/>
      <family val="2"/>
      <scheme val="minor"/>
    </font>
    <font>
      <i/>
      <sz val="11"/>
      <color rgb="FF000000"/>
      <name val="Calibri"/>
      <family val="2"/>
      <scheme val="minor"/>
    </font>
    <font>
      <i/>
      <sz val="11"/>
      <color indexed="8"/>
      <name val="Calibri"/>
      <family val="2"/>
      <scheme val="minor"/>
    </font>
    <font>
      <i/>
      <sz val="12"/>
      <color indexed="8"/>
      <name val="Calibri"/>
      <family val="2"/>
      <scheme val="minor"/>
    </font>
    <font>
      <b/>
      <sz val="14"/>
      <color indexed="8"/>
      <name val="Calibri"/>
      <family val="2"/>
      <scheme val="minor"/>
    </font>
    <font>
      <b/>
      <sz val="13"/>
      <color indexed="8"/>
      <name val="Calibri"/>
      <family val="2"/>
      <scheme val="minor"/>
    </font>
    <font>
      <b/>
      <sz val="11"/>
      <color rgb="FFFF0000"/>
      <name val="Calibri"/>
      <family val="2"/>
      <scheme val="minor"/>
    </font>
    <font>
      <b/>
      <i/>
      <sz val="11"/>
      <color indexed="8"/>
      <name val="Calibri"/>
      <family val="2"/>
      <scheme val="minor"/>
    </font>
    <font>
      <sz val="8"/>
      <name val="Calibri"/>
      <family val="2"/>
      <scheme val="minor"/>
    </font>
    <font>
      <i/>
      <u/>
      <sz val="11"/>
      <color indexed="8"/>
      <name val="Calibri"/>
      <family val="2"/>
      <scheme val="minor"/>
    </font>
    <font>
      <b/>
      <i/>
      <sz val="12"/>
      <color indexed="8"/>
      <name val="Calibri"/>
      <family val="2"/>
      <scheme val="minor"/>
    </font>
    <font>
      <sz val="13"/>
      <color indexed="8"/>
      <name val="Calibri"/>
      <family val="2"/>
      <scheme val="minor"/>
    </font>
    <font>
      <sz val="11"/>
      <color theme="0"/>
      <name val="Calibri"/>
      <family val="2"/>
      <scheme val="minor"/>
    </font>
    <font>
      <b/>
      <sz val="11"/>
      <color theme="1"/>
      <name val="Calibri"/>
      <family val="2"/>
      <scheme val="minor"/>
    </font>
    <font>
      <b/>
      <sz val="12"/>
      <color theme="1"/>
      <name val="Calibri"/>
      <family val="2"/>
      <scheme val="minor"/>
    </font>
    <font>
      <u/>
      <sz val="11"/>
      <color theme="10"/>
      <name val="Calibri"/>
      <family val="2"/>
      <scheme val="minor"/>
    </font>
    <font>
      <b/>
      <u/>
      <sz val="11"/>
      <color rgb="FF3333FF"/>
      <name val="Calibri"/>
      <family val="2"/>
      <scheme val="minor"/>
    </font>
    <font>
      <b/>
      <i/>
      <sz val="11"/>
      <color rgb="FFFF0000"/>
      <name val="Calibri"/>
      <family val="2"/>
      <scheme val="minor"/>
    </font>
    <font>
      <sz val="11"/>
      <name val="Calibri"/>
      <family val="2"/>
      <scheme val="minor"/>
    </font>
    <font>
      <i/>
      <sz val="11"/>
      <color rgb="FFFF0000"/>
      <name val="Calibri"/>
      <family val="2"/>
      <scheme val="minor"/>
    </font>
    <font>
      <sz val="12"/>
      <color rgb="FFFF0000"/>
      <name val="Calibri"/>
      <family val="2"/>
      <scheme val="minor"/>
    </font>
    <font>
      <sz val="14"/>
      <color theme="1"/>
      <name val="Calibri"/>
      <family val="2"/>
      <scheme val="minor"/>
    </font>
    <font>
      <sz val="12"/>
      <color theme="1"/>
      <name val="Times New Roman"/>
      <family val="1"/>
    </font>
    <font>
      <b/>
      <sz val="11"/>
      <color theme="0"/>
      <name val="Calibri"/>
      <family val="2"/>
      <scheme val="minor"/>
    </font>
    <font>
      <b/>
      <sz val="14"/>
      <color theme="0"/>
      <name val="Calibri"/>
      <family val="2"/>
      <scheme val="minor"/>
    </font>
    <font>
      <sz val="10"/>
      <color theme="1"/>
      <name val="Calibri"/>
      <family val="2"/>
      <scheme val="minor"/>
    </font>
    <font>
      <i/>
      <sz val="10"/>
      <color theme="1"/>
      <name val="Calibri"/>
      <family val="2"/>
      <scheme val="minor"/>
    </font>
    <font>
      <b/>
      <i/>
      <sz val="10"/>
      <color theme="1"/>
      <name val="Calibri"/>
      <family val="2"/>
      <scheme val="minor"/>
    </font>
    <font>
      <b/>
      <sz val="14"/>
      <color rgb="FF005F9F"/>
      <name val="Calibri"/>
      <family val="2"/>
      <scheme val="minor"/>
    </font>
    <font>
      <sz val="11"/>
      <color rgb="FF005F9F"/>
      <name val="Calibri"/>
      <family val="2"/>
      <scheme val="minor"/>
    </font>
    <font>
      <i/>
      <sz val="10"/>
      <color indexed="8"/>
      <name val="Calibri"/>
      <family val="2"/>
      <scheme val="minor"/>
    </font>
    <font>
      <b/>
      <i/>
      <sz val="10"/>
      <color rgb="FF000000"/>
      <name val="Calibri"/>
      <family val="2"/>
      <scheme val="minor"/>
    </font>
    <font>
      <i/>
      <sz val="10"/>
      <color rgb="FF000000"/>
      <name val="Calibri"/>
      <family val="2"/>
      <scheme val="minor"/>
    </font>
    <font>
      <b/>
      <i/>
      <sz val="10"/>
      <color rgb="FF0070C0"/>
      <name val="Calibri"/>
      <family val="2"/>
      <scheme val="minor"/>
    </font>
    <font>
      <sz val="10"/>
      <color rgb="FF0070C0"/>
      <name val="Calibri"/>
      <family val="2"/>
      <scheme val="minor"/>
    </font>
    <font>
      <sz val="12"/>
      <color theme="1"/>
      <name val="Calibri"/>
      <family val="2"/>
      <scheme val="minor"/>
    </font>
    <font>
      <i/>
      <sz val="12"/>
      <color theme="1"/>
      <name val="Calibri"/>
      <family val="2"/>
      <scheme val="minor"/>
    </font>
    <font>
      <b/>
      <i/>
      <sz val="12"/>
      <color rgb="FFFF0000"/>
      <name val="Calibri"/>
      <family val="2"/>
      <scheme val="minor"/>
    </font>
    <font>
      <sz val="11"/>
      <color theme="4"/>
      <name val="Calibri"/>
      <family val="2"/>
      <scheme val="minor"/>
    </font>
    <font>
      <b/>
      <sz val="12"/>
      <color theme="4"/>
      <name val="Calibri"/>
      <family val="2"/>
      <scheme val="minor"/>
    </font>
    <font>
      <b/>
      <sz val="11"/>
      <color rgb="FF005F9F"/>
      <name val="Calibri"/>
      <family val="2"/>
      <scheme val="minor"/>
    </font>
  </fonts>
  <fills count="8">
    <fill>
      <patternFill patternType="none"/>
    </fill>
    <fill>
      <patternFill patternType="gray125"/>
    </fill>
    <fill>
      <patternFill patternType="solid">
        <fgColor theme="9"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rgb="FF0070C0"/>
        <bgColor indexed="64"/>
      </patternFill>
    </fill>
    <fill>
      <patternFill patternType="solid">
        <fgColor rgb="FF005F9F"/>
        <bgColor indexed="64"/>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7">
    <xf numFmtId="0" fontId="0"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25" fillId="0" borderId="0" applyNumberFormat="0" applyFill="0" applyBorder="0" applyAlignment="0" applyProtection="0"/>
    <xf numFmtId="43" fontId="3" fillId="0" borderId="0" applyFont="0" applyFill="0" applyBorder="0" applyAlignment="0" applyProtection="0"/>
    <xf numFmtId="0" fontId="3" fillId="0" borderId="0"/>
  </cellStyleXfs>
  <cellXfs count="152">
    <xf numFmtId="0" fontId="0" fillId="0" borderId="0" xfId="0"/>
    <xf numFmtId="0" fontId="5" fillId="0" borderId="0" xfId="0" applyFont="1"/>
    <xf numFmtId="0" fontId="8" fillId="0" borderId="0" xfId="0" applyFont="1"/>
    <xf numFmtId="0" fontId="6" fillId="0" borderId="0" xfId="0" applyFont="1"/>
    <xf numFmtId="0" fontId="9" fillId="0" borderId="0" xfId="0" applyFont="1"/>
    <xf numFmtId="0" fontId="12" fillId="0" borderId="0" xfId="0" applyFont="1"/>
    <xf numFmtId="0" fontId="13" fillId="0" borderId="0" xfId="0" applyFont="1"/>
    <xf numFmtId="0" fontId="14" fillId="0" borderId="0" xfId="0" applyFont="1"/>
    <xf numFmtId="0" fontId="15" fillId="0" borderId="0" xfId="0" applyFont="1"/>
    <xf numFmtId="164" fontId="0" fillId="0" borderId="0" xfId="2" applyNumberFormat="1" applyFont="1"/>
    <xf numFmtId="43" fontId="0" fillId="0" borderId="0" xfId="0" applyNumberFormat="1"/>
    <xf numFmtId="14" fontId="0" fillId="0" borderId="0" xfId="1" applyNumberFormat="1" applyFont="1"/>
    <xf numFmtId="164" fontId="14" fillId="2" borderId="5" xfId="2" applyNumberFormat="1" applyFont="1" applyFill="1" applyBorder="1"/>
    <xf numFmtId="0" fontId="7" fillId="0" borderId="0" xfId="0" applyFont="1"/>
    <xf numFmtId="165" fontId="0" fillId="0" borderId="0" xfId="0" applyNumberFormat="1"/>
    <xf numFmtId="0" fontId="19" fillId="0" borderId="0" xfId="0" applyFont="1"/>
    <xf numFmtId="16" fontId="6" fillId="0" borderId="0" xfId="0" quotePrefix="1" applyNumberFormat="1" applyFont="1" applyAlignment="1">
      <alignment horizontal="center"/>
    </xf>
    <xf numFmtId="0" fontId="6" fillId="0" borderId="0" xfId="0" quotePrefix="1" applyFont="1" applyAlignment="1">
      <alignment horizontal="center"/>
    </xf>
    <xf numFmtId="0" fontId="6" fillId="0" borderId="0" xfId="0" applyFont="1" applyAlignment="1">
      <alignment horizontal="center"/>
    </xf>
    <xf numFmtId="0" fontId="20" fillId="0" borderId="0" xfId="0" applyFont="1"/>
    <xf numFmtId="16" fontId="6" fillId="4" borderId="0" xfId="0" quotePrefix="1" applyNumberFormat="1" applyFont="1" applyFill="1" applyAlignment="1">
      <alignment horizontal="center"/>
    </xf>
    <xf numFmtId="0" fontId="6" fillId="4" borderId="0" xfId="0" quotePrefix="1" applyFont="1" applyFill="1" applyAlignment="1">
      <alignment horizontal="center"/>
    </xf>
    <xf numFmtId="0" fontId="21" fillId="0" borderId="0" xfId="0" applyFont="1"/>
    <xf numFmtId="0" fontId="8" fillId="0" borderId="0" xfId="0" applyFont="1" applyAlignment="1">
      <alignment horizontal="center"/>
    </xf>
    <xf numFmtId="0" fontId="0" fillId="4" borderId="0" xfId="0" applyFill="1"/>
    <xf numFmtId="0" fontId="22" fillId="0" borderId="0" xfId="0" applyFont="1"/>
    <xf numFmtId="164" fontId="0" fillId="0" borderId="0" xfId="0" applyNumberFormat="1"/>
    <xf numFmtId="14" fontId="0" fillId="0" borderId="0" xfId="0" applyNumberFormat="1"/>
    <xf numFmtId="164" fontId="0" fillId="4" borderId="0" xfId="2" applyNumberFormat="1" applyFont="1" applyFill="1"/>
    <xf numFmtId="0" fontId="8" fillId="0" borderId="0" xfId="0" applyFont="1" applyAlignment="1">
      <alignment horizontal="right"/>
    </xf>
    <xf numFmtId="164" fontId="14" fillId="0" borderId="6" xfId="0" applyNumberFormat="1" applyFont="1" applyBorder="1"/>
    <xf numFmtId="0" fontId="3" fillId="0" borderId="0" xfId="6"/>
    <xf numFmtId="0" fontId="23" fillId="0" borderId="0" xfId="6" applyFont="1"/>
    <xf numFmtId="0" fontId="7" fillId="0" borderId="0" xfId="6" applyFont="1"/>
    <xf numFmtId="164" fontId="0" fillId="0" borderId="0" xfId="2" applyNumberFormat="1" applyFont="1" applyBorder="1"/>
    <xf numFmtId="164" fontId="6" fillId="0" borderId="6" xfId="2" applyNumberFormat="1" applyFont="1" applyBorder="1"/>
    <xf numFmtId="0" fontId="28" fillId="0" borderId="0" xfId="4" applyFont="1" applyAlignment="1">
      <alignment horizontal="left" vertical="center" wrapText="1"/>
    </xf>
    <xf numFmtId="164" fontId="0" fillId="5" borderId="0" xfId="2" applyNumberFormat="1" applyFont="1" applyFill="1"/>
    <xf numFmtId="0" fontId="15" fillId="5" borderId="0" xfId="0" applyFont="1" applyFill="1"/>
    <xf numFmtId="164" fontId="15" fillId="0" borderId="6" xfId="0" applyNumberFormat="1" applyFont="1" applyBorder="1"/>
    <xf numFmtId="0" fontId="0" fillId="0" borderId="0" xfId="0" applyFill="1"/>
    <xf numFmtId="0" fontId="30" fillId="0" borderId="0" xfId="0" applyFont="1" applyAlignment="1">
      <alignment vertical="top"/>
    </xf>
    <xf numFmtId="0" fontId="14" fillId="0" borderId="0" xfId="0" applyFont="1" applyAlignment="1">
      <alignment horizontal="right"/>
    </xf>
    <xf numFmtId="0" fontId="14" fillId="0" borderId="0" xfId="0" applyFont="1" applyAlignment="1">
      <alignment horizontal="center" vertical="center" wrapText="1"/>
    </xf>
    <xf numFmtId="0" fontId="9" fillId="0" borderId="0" xfId="0" applyFont="1" applyAlignment="1">
      <alignment horizontal="right"/>
    </xf>
    <xf numFmtId="0" fontId="9" fillId="0" borderId="6" xfId="0" applyFont="1" applyBorder="1" applyAlignment="1">
      <alignment horizontal="right"/>
    </xf>
    <xf numFmtId="164" fontId="9" fillId="0" borderId="6" xfId="0" applyNumberFormat="1" applyFont="1" applyBorder="1" applyAlignment="1">
      <alignment horizontal="right"/>
    </xf>
    <xf numFmtId="0" fontId="31" fillId="0" borderId="0" xfId="0" applyFont="1"/>
    <xf numFmtId="0" fontId="32" fillId="0" borderId="0" xfId="0" applyFont="1" applyBorder="1"/>
    <xf numFmtId="165" fontId="24" fillId="0" borderId="0" xfId="1" applyNumberFormat="1" applyFont="1" applyAlignment="1">
      <alignment horizontal="center"/>
    </xf>
    <xf numFmtId="0" fontId="23" fillId="0" borderId="20" xfId="0" applyFont="1" applyBorder="1"/>
    <xf numFmtId="0" fontId="23" fillId="0" borderId="20" xfId="0" applyFont="1" applyBorder="1" applyAlignment="1">
      <alignment horizontal="left" vertical="top" wrapText="1"/>
    </xf>
    <xf numFmtId="0" fontId="23" fillId="0" borderId="21" xfId="0" applyFont="1" applyBorder="1" applyAlignment="1">
      <alignment horizontal="left" vertical="top" wrapText="1"/>
    </xf>
    <xf numFmtId="0" fontId="0" fillId="0" borderId="20" xfId="0" applyBorder="1"/>
    <xf numFmtId="0" fontId="26" fillId="0" borderId="21" xfId="4" applyFont="1" applyBorder="1" applyAlignment="1">
      <alignment vertical="top" wrapText="1"/>
    </xf>
    <xf numFmtId="0" fontId="23" fillId="0" borderId="20" xfId="0" applyFont="1" applyBorder="1" applyAlignment="1">
      <alignment vertical="top" wrapText="1"/>
    </xf>
    <xf numFmtId="0" fontId="23" fillId="0" borderId="21" xfId="0" applyFont="1" applyBorder="1" applyAlignment="1">
      <alignment vertical="top" wrapText="1"/>
    </xf>
    <xf numFmtId="0" fontId="23" fillId="0" borderId="0" xfId="0" applyFont="1"/>
    <xf numFmtId="0" fontId="23" fillId="0" borderId="20" xfId="0" applyFont="1" applyBorder="1" applyAlignment="1">
      <alignment horizontal="left"/>
    </xf>
    <xf numFmtId="0" fontId="26" fillId="0" borderId="21" xfId="4" applyFont="1" applyBorder="1" applyAlignment="1">
      <alignment horizontal="left"/>
    </xf>
    <xf numFmtId="0" fontId="25" fillId="0" borderId="21" xfId="4" applyBorder="1"/>
    <xf numFmtId="0" fontId="23" fillId="0" borderId="17" xfId="0" applyFont="1" applyBorder="1"/>
    <xf numFmtId="0" fontId="23" fillId="0" borderId="9" xfId="0" applyFont="1" applyBorder="1"/>
    <xf numFmtId="0" fontId="26" fillId="0" borderId="21" xfId="4" applyFont="1" applyBorder="1"/>
    <xf numFmtId="0" fontId="23" fillId="0" borderId="21" xfId="0" applyFont="1" applyBorder="1"/>
    <xf numFmtId="0" fontId="23" fillId="0" borderId="11" xfId="0" applyFont="1" applyBorder="1"/>
    <xf numFmtId="0" fontId="23" fillId="0" borderId="12" xfId="0" applyFont="1" applyBorder="1"/>
    <xf numFmtId="0" fontId="23" fillId="0" borderId="4" xfId="0" applyFont="1" applyBorder="1"/>
    <xf numFmtId="0" fontId="23" fillId="0" borderId="5" xfId="0" applyFont="1" applyBorder="1"/>
    <xf numFmtId="0" fontId="23" fillId="0" borderId="3" xfId="0" applyFont="1" applyBorder="1"/>
    <xf numFmtId="0" fontId="23" fillId="0" borderId="8" xfId="0" applyFont="1" applyBorder="1"/>
    <xf numFmtId="0" fontId="23" fillId="0" borderId="22" xfId="0" applyFont="1" applyBorder="1" applyAlignment="1">
      <alignment horizontal="center"/>
    </xf>
    <xf numFmtId="0" fontId="23" fillId="0" borderId="2" xfId="0" applyFont="1" applyBorder="1"/>
    <xf numFmtId="0" fontId="23" fillId="0" borderId="7" xfId="0" applyFont="1" applyBorder="1"/>
    <xf numFmtId="0" fontId="23" fillId="0" borderId="1" xfId="0" applyFont="1" applyBorder="1"/>
    <xf numFmtId="0" fontId="23" fillId="0" borderId="22" xfId="0" applyFont="1" applyBorder="1"/>
    <xf numFmtId="0" fontId="0" fillId="0" borderId="11" xfId="0" applyBorder="1"/>
    <xf numFmtId="0" fontId="0" fillId="0" borderId="1" xfId="0" applyBorder="1"/>
    <xf numFmtId="0" fontId="38" fillId="0" borderId="0" xfId="0" applyFont="1"/>
    <xf numFmtId="0" fontId="39" fillId="7" borderId="0" xfId="0" applyFont="1" applyFill="1"/>
    <xf numFmtId="0" fontId="0" fillId="7" borderId="0" xfId="0" applyFill="1"/>
    <xf numFmtId="0" fontId="33" fillId="7" borderId="0" xfId="0" applyFont="1" applyFill="1" applyAlignment="1">
      <alignment horizontal="right" vertical="center"/>
    </xf>
    <xf numFmtId="0" fontId="27" fillId="0" borderId="0" xfId="0" applyFont="1"/>
    <xf numFmtId="0" fontId="14" fillId="3" borderId="5" xfId="0" applyFont="1" applyFill="1" applyBorder="1" applyAlignment="1">
      <alignment horizontal="center" vertical="center" wrapText="1"/>
    </xf>
    <xf numFmtId="164" fontId="9" fillId="3" borderId="13" xfId="0" applyNumberFormat="1" applyFont="1" applyFill="1" applyBorder="1"/>
    <xf numFmtId="0" fontId="9" fillId="7" borderId="0" xfId="0" applyFont="1" applyFill="1"/>
    <xf numFmtId="0" fontId="23" fillId="3" borderId="14" xfId="0" applyFont="1" applyFill="1" applyBorder="1"/>
    <xf numFmtId="0" fontId="7" fillId="0" borderId="0" xfId="6" applyFont="1" applyFill="1"/>
    <xf numFmtId="0" fontId="38" fillId="0" borderId="0" xfId="0" applyFont="1" applyAlignment="1">
      <alignment horizontal="center"/>
    </xf>
    <xf numFmtId="0" fontId="38" fillId="0" borderId="0" xfId="0" applyFont="1" applyAlignment="1"/>
    <xf numFmtId="0" fontId="20" fillId="0" borderId="0" xfId="0" applyFont="1" applyAlignment="1">
      <alignment horizontal="center"/>
    </xf>
    <xf numFmtId="0" fontId="20" fillId="0" borderId="0" xfId="0" applyFont="1" applyAlignment="1"/>
    <xf numFmtId="0" fontId="43" fillId="0" borderId="0" xfId="0" applyFont="1" applyAlignment="1"/>
    <xf numFmtId="0" fontId="44" fillId="0" borderId="0" xfId="0" applyFont="1" applyAlignment="1"/>
    <xf numFmtId="0" fontId="35" fillId="0" borderId="0" xfId="6" applyFont="1" applyAlignment="1"/>
    <xf numFmtId="0" fontId="43" fillId="0" borderId="0" xfId="0" applyFont="1" applyAlignment="1">
      <alignment horizontal="center" wrapText="1"/>
    </xf>
    <xf numFmtId="0" fontId="23" fillId="3" borderId="13" xfId="0" applyFont="1" applyFill="1" applyBorder="1" applyAlignment="1">
      <alignment horizontal="center" wrapText="1"/>
    </xf>
    <xf numFmtId="0" fontId="23" fillId="3" borderId="26" xfId="0" applyFont="1" applyFill="1" applyBorder="1" applyAlignment="1">
      <alignment horizontal="center" wrapText="1"/>
    </xf>
    <xf numFmtId="0" fontId="38" fillId="0" borderId="0" xfId="0" applyFont="1" applyAlignment="1">
      <alignment horizontal="left"/>
    </xf>
    <xf numFmtId="0" fontId="45" fillId="0" borderId="0" xfId="0" applyFont="1"/>
    <xf numFmtId="0" fontId="47" fillId="0" borderId="0" xfId="0" applyFont="1"/>
    <xf numFmtId="0" fontId="48" fillId="0" borderId="0" xfId="0" applyFont="1"/>
    <xf numFmtId="165" fontId="48" fillId="0" borderId="0" xfId="1" applyNumberFormat="1" applyFont="1"/>
    <xf numFmtId="164" fontId="48" fillId="0" borderId="0" xfId="2" applyNumberFormat="1" applyFont="1"/>
    <xf numFmtId="164" fontId="5" fillId="4" borderId="5" xfId="2" applyNumberFormat="1" applyFont="1" applyFill="1" applyBorder="1"/>
    <xf numFmtId="165" fontId="5" fillId="4" borderId="5" xfId="1" applyNumberFormat="1" applyFont="1" applyFill="1" applyBorder="1"/>
    <xf numFmtId="166" fontId="5" fillId="4" borderId="5" xfId="3" applyNumberFormat="1" applyFont="1" applyFill="1" applyBorder="1"/>
    <xf numFmtId="164" fontId="6" fillId="4" borderId="5" xfId="2" applyNumberFormat="1" applyFont="1" applyFill="1" applyBorder="1"/>
    <xf numFmtId="164" fontId="49" fillId="4" borderId="5" xfId="2" applyNumberFormat="1" applyFont="1" applyFill="1" applyBorder="1"/>
    <xf numFmtId="164" fontId="6" fillId="4" borderId="5" xfId="0" applyNumberFormat="1" applyFont="1" applyFill="1" applyBorder="1"/>
    <xf numFmtId="16" fontId="6" fillId="0" borderId="0" xfId="0" quotePrefix="1" applyNumberFormat="1" applyFont="1" applyFill="1" applyAlignment="1">
      <alignment horizontal="center"/>
    </xf>
    <xf numFmtId="0" fontId="6" fillId="0" borderId="0" xfId="0" quotePrefix="1" applyFont="1" applyFill="1" applyAlignment="1">
      <alignment horizontal="center"/>
    </xf>
    <xf numFmtId="0" fontId="48" fillId="4" borderId="5" xfId="0" applyFont="1" applyFill="1" applyBorder="1" applyAlignment="1">
      <alignment horizontal="center"/>
    </xf>
    <xf numFmtId="14" fontId="48" fillId="4" borderId="5" xfId="0" applyNumberFormat="1" applyFont="1" applyFill="1" applyBorder="1"/>
    <xf numFmtId="0" fontId="0" fillId="4" borderId="5" xfId="0" applyFill="1" applyBorder="1" applyAlignment="1">
      <alignment horizontal="center"/>
    </xf>
    <xf numFmtId="164" fontId="15" fillId="4" borderId="5" xfId="2" applyNumberFormat="1" applyFont="1" applyFill="1" applyBorder="1"/>
    <xf numFmtId="0" fontId="50" fillId="0" borderId="0" xfId="0" applyFont="1"/>
    <xf numFmtId="164" fontId="15" fillId="0" borderId="0" xfId="0" applyNumberFormat="1" applyFont="1" applyBorder="1"/>
    <xf numFmtId="0" fontId="48" fillId="0" borderId="0" xfId="2" applyNumberFormat="1" applyFont="1"/>
    <xf numFmtId="0" fontId="40" fillId="0" borderId="0" xfId="0" applyFont="1" applyAlignment="1">
      <alignment horizontal="left" wrapText="1"/>
    </xf>
    <xf numFmtId="0" fontId="36" fillId="0" borderId="0" xfId="6" applyFont="1" applyAlignment="1">
      <alignment horizontal="left" wrapText="1"/>
    </xf>
    <xf numFmtId="0" fontId="33" fillId="7" borderId="0" xfId="0" applyFont="1" applyFill="1" applyAlignment="1">
      <alignment horizontal="center" vertical="center"/>
    </xf>
    <xf numFmtId="0" fontId="23" fillId="0" borderId="7" xfId="0" applyFont="1" applyBorder="1" applyAlignment="1">
      <alignment horizontal="center"/>
    </xf>
    <xf numFmtId="0" fontId="23" fillId="0" borderId="22" xfId="0" applyFont="1" applyBorder="1" applyAlignment="1">
      <alignment horizontal="center"/>
    </xf>
    <xf numFmtId="0" fontId="34" fillId="6" borderId="24" xfId="0" applyFont="1" applyFill="1" applyBorder="1" applyAlignment="1">
      <alignment horizontal="center"/>
    </xf>
    <xf numFmtId="0" fontId="34" fillId="6" borderId="25" xfId="0" applyFont="1" applyFill="1" applyBorder="1" applyAlignment="1">
      <alignment horizontal="center"/>
    </xf>
    <xf numFmtId="0" fontId="23" fillId="0" borderId="10" xfId="0" applyFont="1" applyBorder="1" applyAlignment="1">
      <alignment horizontal="center"/>
    </xf>
    <xf numFmtId="0" fontId="23" fillId="0" borderId="9" xfId="0" applyFont="1" applyBorder="1" applyAlignment="1">
      <alignment horizontal="center"/>
    </xf>
    <xf numFmtId="0" fontId="23" fillId="0" borderId="12" xfId="0" applyFont="1" applyBorder="1" applyAlignment="1">
      <alignment horizontal="center"/>
    </xf>
    <xf numFmtId="0" fontId="23" fillId="0" borderId="21" xfId="0" applyFont="1" applyBorder="1" applyAlignment="1">
      <alignment horizontal="center"/>
    </xf>
    <xf numFmtId="0" fontId="23" fillId="0" borderId="19" xfId="0" applyFont="1" applyBorder="1" applyAlignment="1">
      <alignment horizontal="center" wrapText="1"/>
    </xf>
    <xf numFmtId="0" fontId="23" fillId="0" borderId="10" xfId="0" applyFont="1" applyBorder="1" applyAlignment="1">
      <alignment horizontal="center" wrapText="1"/>
    </xf>
    <xf numFmtId="0" fontId="23" fillId="0" borderId="22" xfId="0" applyFont="1" applyBorder="1" applyAlignment="1">
      <alignment horizontal="center" wrapText="1"/>
    </xf>
    <xf numFmtId="0" fontId="23" fillId="0" borderId="23" xfId="0" applyFont="1" applyBorder="1" applyAlignment="1">
      <alignment horizontal="left"/>
    </xf>
    <xf numFmtId="0" fontId="23" fillId="0" borderId="9" xfId="0" applyFont="1" applyBorder="1" applyAlignment="1">
      <alignment horizontal="left"/>
    </xf>
    <xf numFmtId="0" fontId="34" fillId="6" borderId="14" xfId="0" applyFont="1" applyFill="1" applyBorder="1" applyAlignment="1">
      <alignment horizontal="center"/>
    </xf>
    <xf numFmtId="0" fontId="34" fillId="6" borderId="15" xfId="0" applyFont="1" applyFill="1" applyBorder="1" applyAlignment="1">
      <alignment horizontal="center"/>
    </xf>
    <xf numFmtId="0" fontId="34" fillId="6" borderId="16" xfId="0" applyFont="1" applyFill="1" applyBorder="1" applyAlignment="1">
      <alignment horizontal="center"/>
    </xf>
    <xf numFmtId="0" fontId="23" fillId="0" borderId="17" xfId="0" applyFont="1" applyBorder="1" applyAlignment="1">
      <alignment horizontal="left" vertical="top" wrapText="1"/>
    </xf>
    <xf numFmtId="0" fontId="23" fillId="0" borderId="9" xfId="0" applyFont="1" applyBorder="1" applyAlignment="1">
      <alignment horizontal="left" vertical="top" wrapText="1"/>
    </xf>
    <xf numFmtId="0" fontId="23" fillId="0" borderId="18" xfId="0" applyFont="1" applyBorder="1" applyAlignment="1">
      <alignment horizontal="center" wrapText="1"/>
    </xf>
    <xf numFmtId="0" fontId="23" fillId="0" borderId="21" xfId="0" applyFont="1" applyBorder="1" applyAlignment="1">
      <alignment horizontal="center" wrapText="1"/>
    </xf>
    <xf numFmtId="0" fontId="23" fillId="0" borderId="12" xfId="0" applyFont="1" applyBorder="1" applyAlignment="1">
      <alignment horizontal="center" wrapText="1"/>
    </xf>
    <xf numFmtId="0" fontId="9" fillId="3" borderId="3" xfId="0" applyFont="1" applyFill="1" applyBorder="1" applyAlignment="1">
      <alignment horizontal="center"/>
    </xf>
    <xf numFmtId="0" fontId="9" fillId="3" borderId="2" xfId="0" applyFont="1" applyFill="1" applyBorder="1" applyAlignment="1">
      <alignment horizontal="center"/>
    </xf>
    <xf numFmtId="0" fontId="9" fillId="3" borderId="4" xfId="0" applyFont="1" applyFill="1" applyBorder="1" applyAlignment="1">
      <alignment horizontal="center"/>
    </xf>
    <xf numFmtId="0" fontId="33" fillId="7" borderId="0" xfId="0" applyFont="1" applyFill="1" applyAlignment="1">
      <alignment horizontal="right" vertical="center"/>
    </xf>
    <xf numFmtId="0" fontId="0" fillId="7" borderId="0" xfId="0" applyFill="1" applyAlignment="1">
      <alignment horizontal="right" vertical="center"/>
    </xf>
    <xf numFmtId="0" fontId="42" fillId="0" borderId="0" xfId="0" applyFont="1" applyAlignment="1">
      <alignment horizontal="left" wrapText="1"/>
    </xf>
    <xf numFmtId="0" fontId="0" fillId="0" borderId="0" xfId="0" applyAlignment="1">
      <alignment horizontal="left" wrapText="1"/>
    </xf>
    <xf numFmtId="0" fontId="17" fillId="0" borderId="1" xfId="0" applyFont="1" applyBorder="1" applyAlignment="1">
      <alignment horizontal="center"/>
    </xf>
    <xf numFmtId="0" fontId="39" fillId="7" borderId="0" xfId="0" applyFont="1" applyFill="1" applyAlignment="1">
      <alignment horizontal="center" vertical="center"/>
    </xf>
  </cellXfs>
  <cellStyles count="7">
    <cellStyle name="Comma" xfId="1" builtinId="3"/>
    <cellStyle name="Comma 2" xfId="5" xr:uid="{30C476EC-9009-459E-BE5F-4B43D20DCE78}"/>
    <cellStyle name="Currency" xfId="2" builtinId="4"/>
    <cellStyle name="Hyperlink" xfId="4" builtinId="8"/>
    <cellStyle name="Normal" xfId="0" builtinId="0"/>
    <cellStyle name="Normal 2" xfId="6" xr:uid="{609160A3-080C-4AC0-A5E6-15CF572904D3}"/>
    <cellStyle name="Percent" xfId="3" builtinId="5"/>
  </cellStyles>
  <dxfs count="2">
    <dxf>
      <fill>
        <patternFill>
          <bgColor rgb="FFFFC7CE"/>
        </patternFill>
      </fill>
    </dxf>
    <dxf>
      <fill>
        <patternFill>
          <bgColor rgb="FFFFC7CE"/>
        </patternFill>
      </fill>
    </dxf>
  </dxfs>
  <tableStyles count="0" defaultTableStyle="TableStyleMedium2" defaultPivotStyle="PivotStyleLight16"/>
  <colors>
    <mruColors>
      <color rgb="FF005F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285750</xdr:colOff>
      <xdr:row>0</xdr:row>
      <xdr:rowOff>352425</xdr:rowOff>
    </xdr:from>
    <xdr:to>
      <xdr:col>0</xdr:col>
      <xdr:colOff>2173272</xdr:colOff>
      <xdr:row>0</xdr:row>
      <xdr:rowOff>866775</xdr:rowOff>
    </xdr:to>
    <xdr:pic>
      <xdr:nvPicPr>
        <xdr:cNvPr id="3" name="Picture 2">
          <a:extLst>
            <a:ext uri="{FF2B5EF4-FFF2-40B4-BE49-F238E27FC236}">
              <a16:creationId xmlns:a16="http://schemas.microsoft.com/office/drawing/2014/main" id="{38B36BBA-DA40-44AE-B7B3-8C9D0C255D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85750" y="352425"/>
          <a:ext cx="1887522" cy="514350"/>
        </a:xfrm>
        <a:prstGeom prst="rect">
          <a:avLst/>
        </a:prstGeom>
      </xdr:spPr>
    </xdr:pic>
    <xdr:clientData/>
  </xdr:twoCellAnchor>
  <xdr:twoCellAnchor>
    <xdr:from>
      <xdr:col>0</xdr:col>
      <xdr:colOff>2695576</xdr:colOff>
      <xdr:row>0</xdr:row>
      <xdr:rowOff>266700</xdr:rowOff>
    </xdr:from>
    <xdr:to>
      <xdr:col>0</xdr:col>
      <xdr:colOff>7639050</xdr:colOff>
      <xdr:row>0</xdr:row>
      <xdr:rowOff>990600</xdr:rowOff>
    </xdr:to>
    <xdr:sp macro="" textlink="">
      <xdr:nvSpPr>
        <xdr:cNvPr id="4" name="TextBox 3">
          <a:extLst>
            <a:ext uri="{FF2B5EF4-FFF2-40B4-BE49-F238E27FC236}">
              <a16:creationId xmlns:a16="http://schemas.microsoft.com/office/drawing/2014/main" id="{0526B261-FAE1-4BAB-9D47-C838A796EF2D}"/>
            </a:ext>
          </a:extLst>
        </xdr:cNvPr>
        <xdr:cNvSpPr txBox="1"/>
      </xdr:nvSpPr>
      <xdr:spPr>
        <a:xfrm>
          <a:off x="2695576" y="266700"/>
          <a:ext cx="4943474" cy="7239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600">
              <a:solidFill>
                <a:schemeClr val="bg1"/>
              </a:solidFill>
              <a:latin typeface="Arial" panose="020B0604020202020204" pitchFamily="34" charset="0"/>
              <a:cs typeface="Arial" panose="020B0604020202020204" pitchFamily="34" charset="0"/>
            </a:rPr>
            <a:t>PPP/EIDL Loan Toolkit</a:t>
          </a:r>
        </a:p>
      </xdr:txBody>
    </xdr:sp>
    <xdr:clientData/>
  </xdr:twoCellAnchor>
  <xdr:twoCellAnchor>
    <xdr:from>
      <xdr:col>0</xdr:col>
      <xdr:colOff>11125200</xdr:colOff>
      <xdr:row>0</xdr:row>
      <xdr:rowOff>571500</xdr:rowOff>
    </xdr:from>
    <xdr:to>
      <xdr:col>0</xdr:col>
      <xdr:colOff>13115925</xdr:colOff>
      <xdr:row>0</xdr:row>
      <xdr:rowOff>866775</xdr:rowOff>
    </xdr:to>
    <xdr:sp macro="" textlink="">
      <xdr:nvSpPr>
        <xdr:cNvPr id="5" name="TextBox 4">
          <a:extLst>
            <a:ext uri="{FF2B5EF4-FFF2-40B4-BE49-F238E27FC236}">
              <a16:creationId xmlns:a16="http://schemas.microsoft.com/office/drawing/2014/main" id="{A3AE7116-0DDC-45F0-AFCF-7AFBF60D7713}"/>
            </a:ext>
          </a:extLst>
        </xdr:cNvPr>
        <xdr:cNvSpPr txBox="1"/>
      </xdr:nvSpPr>
      <xdr:spPr>
        <a:xfrm>
          <a:off x="11125200" y="571500"/>
          <a:ext cx="19907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bg1"/>
              </a:solidFill>
            </a:rPr>
            <a:t>blumshapiro.com</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195305</xdr:colOff>
      <xdr:row>0</xdr:row>
      <xdr:rowOff>114300</xdr:rowOff>
    </xdr:from>
    <xdr:to>
      <xdr:col>2</xdr:col>
      <xdr:colOff>1663727</xdr:colOff>
      <xdr:row>3</xdr:row>
      <xdr:rowOff>57150</xdr:rowOff>
    </xdr:to>
    <xdr:pic>
      <xdr:nvPicPr>
        <xdr:cNvPr id="2" name="Picture 1">
          <a:extLst>
            <a:ext uri="{FF2B5EF4-FFF2-40B4-BE49-F238E27FC236}">
              <a16:creationId xmlns:a16="http://schemas.microsoft.com/office/drawing/2014/main" id="{748858BC-9471-4975-A788-3E4332C2804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95305" y="114300"/>
          <a:ext cx="1887522" cy="5143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0</xdr:row>
      <xdr:rowOff>66675</xdr:rowOff>
    </xdr:from>
    <xdr:to>
      <xdr:col>1</xdr:col>
      <xdr:colOff>1638300</xdr:colOff>
      <xdr:row>0</xdr:row>
      <xdr:rowOff>539068</xdr:rowOff>
    </xdr:to>
    <xdr:pic>
      <xdr:nvPicPr>
        <xdr:cNvPr id="2" name="Picture 1">
          <a:extLst>
            <a:ext uri="{FF2B5EF4-FFF2-40B4-BE49-F238E27FC236}">
              <a16:creationId xmlns:a16="http://schemas.microsoft.com/office/drawing/2014/main" id="{9C5F1F9C-8949-4912-AD9F-F93FE3F9F2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14300" y="66675"/>
          <a:ext cx="1733550" cy="4723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161925</xdr:colOff>
      <xdr:row>0</xdr:row>
      <xdr:rowOff>123825</xdr:rowOff>
    </xdr:from>
    <xdr:to>
      <xdr:col>0</xdr:col>
      <xdr:colOff>1895475</xdr:colOff>
      <xdr:row>0</xdr:row>
      <xdr:rowOff>596218</xdr:rowOff>
    </xdr:to>
    <xdr:pic>
      <xdr:nvPicPr>
        <xdr:cNvPr id="2" name="Picture 1">
          <a:extLst>
            <a:ext uri="{FF2B5EF4-FFF2-40B4-BE49-F238E27FC236}">
              <a16:creationId xmlns:a16="http://schemas.microsoft.com/office/drawing/2014/main" id="{E78F2211-9B55-49C5-9C26-5444989389B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61925" y="123825"/>
          <a:ext cx="1733550" cy="47239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209550</xdr:colOff>
      <xdr:row>0</xdr:row>
      <xdr:rowOff>95250</xdr:rowOff>
    </xdr:from>
    <xdr:to>
      <xdr:col>1</xdr:col>
      <xdr:colOff>1333500</xdr:colOff>
      <xdr:row>0</xdr:row>
      <xdr:rowOff>567643</xdr:rowOff>
    </xdr:to>
    <xdr:pic>
      <xdr:nvPicPr>
        <xdr:cNvPr id="2" name="Picture 1">
          <a:extLst>
            <a:ext uri="{FF2B5EF4-FFF2-40B4-BE49-F238E27FC236}">
              <a16:creationId xmlns:a16="http://schemas.microsoft.com/office/drawing/2014/main" id="{318223A4-4146-4D13-8270-118FB1710FE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09550" y="95250"/>
          <a:ext cx="1733550" cy="47239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161925</xdr:colOff>
      <xdr:row>0</xdr:row>
      <xdr:rowOff>142875</xdr:rowOff>
    </xdr:from>
    <xdr:to>
      <xdr:col>0</xdr:col>
      <xdr:colOff>1895475</xdr:colOff>
      <xdr:row>0</xdr:row>
      <xdr:rowOff>615268</xdr:rowOff>
    </xdr:to>
    <xdr:pic>
      <xdr:nvPicPr>
        <xdr:cNvPr id="4" name="Picture 3">
          <a:extLst>
            <a:ext uri="{FF2B5EF4-FFF2-40B4-BE49-F238E27FC236}">
              <a16:creationId xmlns:a16="http://schemas.microsoft.com/office/drawing/2014/main" id="{E3720ED1-FC8D-469F-BA40-501CE7A15A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61925" y="142875"/>
          <a:ext cx="1733550" cy="47239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114300</xdr:colOff>
      <xdr:row>0</xdr:row>
      <xdr:rowOff>95250</xdr:rowOff>
    </xdr:from>
    <xdr:to>
      <xdr:col>0</xdr:col>
      <xdr:colOff>1847850</xdr:colOff>
      <xdr:row>0</xdr:row>
      <xdr:rowOff>567643</xdr:rowOff>
    </xdr:to>
    <xdr:pic>
      <xdr:nvPicPr>
        <xdr:cNvPr id="3" name="Picture 2">
          <a:extLst>
            <a:ext uri="{FF2B5EF4-FFF2-40B4-BE49-F238E27FC236}">
              <a16:creationId xmlns:a16="http://schemas.microsoft.com/office/drawing/2014/main" id="{336FCC30-FC2E-4202-AD55-D9EFD0679DB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14300" y="95250"/>
          <a:ext cx="1733550" cy="4723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sba.gov/funding-programs/loans/lender-match" TargetMode="External"/><Relationship Id="rId2" Type="http://schemas.openxmlformats.org/officeDocument/2006/relationships/hyperlink" Target="https://www.sba.gov/sites/default/files/SBA%20Form%201919%204-28-14_review.pdf" TargetMode="External"/><Relationship Id="rId1" Type="http://schemas.openxmlformats.org/officeDocument/2006/relationships/hyperlink" Target="https://www.sba.gov/sites/default/files/tools_sbf_finasst912.pdf" TargetMode="External"/><Relationship Id="rId5" Type="http://schemas.openxmlformats.org/officeDocument/2006/relationships/drawing" Target="../drawings/drawing2.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www.gpo.gov/fdsys/pkg/PLAW-116publ127/pdf/PLAW-116publ127.pdf"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s://www.gpo.gov/fdsys/pkg/PLAW-116publ127/pdf/PLAW-116publ1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68865-5E91-43B6-B73E-1E1825544F6D}">
  <dimension ref="A1:A30"/>
  <sheetViews>
    <sheetView topLeftCell="A7" zoomScale="70" zoomScaleNormal="70" workbookViewId="0">
      <selection activeCell="A7" sqref="A7"/>
    </sheetView>
  </sheetViews>
  <sheetFormatPr baseColWidth="10" defaultColWidth="8.83203125" defaultRowHeight="15" x14ac:dyDescent="0.2"/>
  <cols>
    <col min="1" max="1" width="202.6640625" customWidth="1"/>
  </cols>
  <sheetData>
    <row r="1" spans="1:1" ht="99.75" customHeight="1" x14ac:dyDescent="0.2">
      <c r="A1" s="80"/>
    </row>
    <row r="3" spans="1:1" ht="16" x14ac:dyDescent="0.2">
      <c r="A3" s="100"/>
    </row>
    <row r="4" spans="1:1" ht="16" x14ac:dyDescent="0.2">
      <c r="A4" s="48"/>
    </row>
    <row r="5" spans="1:1" ht="19" x14ac:dyDescent="0.25">
      <c r="A5" s="98" t="s">
        <v>213</v>
      </c>
    </row>
    <row r="6" spans="1:1" ht="16" x14ac:dyDescent="0.2">
      <c r="A6" s="99" t="s">
        <v>256</v>
      </c>
    </row>
    <row r="7" spans="1:1" ht="16" x14ac:dyDescent="0.2">
      <c r="A7" s="99" t="s">
        <v>248</v>
      </c>
    </row>
    <row r="8" spans="1:1" ht="16" x14ac:dyDescent="0.2">
      <c r="A8" s="99" t="s">
        <v>249</v>
      </c>
    </row>
    <row r="9" spans="1:1" ht="16" x14ac:dyDescent="0.2">
      <c r="A9" s="99" t="s">
        <v>250</v>
      </c>
    </row>
    <row r="10" spans="1:1" ht="16" x14ac:dyDescent="0.2">
      <c r="A10" s="99" t="s">
        <v>251</v>
      </c>
    </row>
    <row r="11" spans="1:1" ht="16" x14ac:dyDescent="0.2">
      <c r="A11" s="99" t="s">
        <v>257</v>
      </c>
    </row>
    <row r="12" spans="1:1" ht="16" x14ac:dyDescent="0.2">
      <c r="A12" s="99" t="s">
        <v>214</v>
      </c>
    </row>
    <row r="13" spans="1:1" ht="16" x14ac:dyDescent="0.2">
      <c r="A13" s="99" t="s">
        <v>215</v>
      </c>
    </row>
    <row r="14" spans="1:1" ht="16" x14ac:dyDescent="0.2">
      <c r="A14" s="99" t="s">
        <v>209</v>
      </c>
    </row>
    <row r="15" spans="1:1" ht="16" x14ac:dyDescent="0.2">
      <c r="A15" s="99" t="s">
        <v>210</v>
      </c>
    </row>
    <row r="16" spans="1:1" ht="16" x14ac:dyDescent="0.2">
      <c r="A16" s="99" t="s">
        <v>211</v>
      </c>
    </row>
    <row r="17" spans="1:1" ht="16" x14ac:dyDescent="0.2">
      <c r="A17" s="99" t="s">
        <v>212</v>
      </c>
    </row>
    <row r="18" spans="1:1" ht="16" x14ac:dyDescent="0.2">
      <c r="A18" s="99" t="s">
        <v>216</v>
      </c>
    </row>
    <row r="19" spans="1:1" ht="16" x14ac:dyDescent="0.2">
      <c r="A19" s="99" t="s">
        <v>217</v>
      </c>
    </row>
    <row r="20" spans="1:1" ht="19" x14ac:dyDescent="0.25">
      <c r="A20" s="47"/>
    </row>
    <row r="21" spans="1:1" ht="19" x14ac:dyDescent="0.25">
      <c r="A21" s="98" t="s">
        <v>218</v>
      </c>
    </row>
    <row r="22" spans="1:1" ht="16" x14ac:dyDescent="0.2">
      <c r="A22" s="99" t="s">
        <v>247</v>
      </c>
    </row>
    <row r="23" spans="1:1" ht="16" x14ac:dyDescent="0.2">
      <c r="A23" s="99" t="s">
        <v>219</v>
      </c>
    </row>
    <row r="24" spans="1:1" ht="16" x14ac:dyDescent="0.2">
      <c r="A24" s="99" t="s">
        <v>220</v>
      </c>
    </row>
    <row r="28" spans="1:1" ht="19.5" customHeight="1" x14ac:dyDescent="0.2">
      <c r="A28" s="119" t="s">
        <v>253</v>
      </c>
    </row>
    <row r="29" spans="1:1" ht="17.25" customHeight="1" x14ac:dyDescent="0.2">
      <c r="A29" s="119"/>
    </row>
    <row r="30" spans="1:1" ht="48.75" customHeight="1" x14ac:dyDescent="0.2">
      <c r="A30" s="119"/>
    </row>
  </sheetData>
  <mergeCells count="1">
    <mergeCell ref="A28:A3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69706-B724-4EC8-8A10-96A1986DD71F}">
  <sheetPr>
    <pageSetUpPr fitToPage="1"/>
  </sheetPr>
  <dimension ref="A1:E99"/>
  <sheetViews>
    <sheetView workbookViewId="0"/>
  </sheetViews>
  <sheetFormatPr baseColWidth="10" defaultColWidth="9.1640625" defaultRowHeight="15" x14ac:dyDescent="0.2"/>
  <cols>
    <col min="1" max="2" width="3.1640625" style="31" customWidth="1"/>
    <col min="3" max="3" width="84.5" style="31" customWidth="1"/>
    <col min="4" max="4" width="12.5" style="31" customWidth="1"/>
    <col min="5" max="5" width="12.33203125" style="31" customWidth="1"/>
    <col min="6" max="16384" width="9.1640625" style="31"/>
  </cols>
  <sheetData>
    <row r="1" spans="1:5" x14ac:dyDescent="0.2">
      <c r="A1" s="80"/>
      <c r="B1" s="80"/>
      <c r="C1" s="80"/>
      <c r="D1" s="80"/>
      <c r="E1" s="80"/>
    </row>
    <row r="2" spans="1:5" x14ac:dyDescent="0.2">
      <c r="A2" s="80"/>
      <c r="B2" s="80"/>
      <c r="C2" s="80"/>
      <c r="D2" s="121" t="s">
        <v>243</v>
      </c>
      <c r="E2" s="121"/>
    </row>
    <row r="3" spans="1:5" x14ac:dyDescent="0.2">
      <c r="A3" s="80"/>
      <c r="B3" s="80"/>
      <c r="C3" s="80"/>
      <c r="D3" s="121"/>
      <c r="E3" s="121"/>
    </row>
    <row r="4" spans="1:5" s="33" customFormat="1" x14ac:dyDescent="0.2">
      <c r="A4" s="80"/>
      <c r="B4" s="80"/>
      <c r="C4" s="80"/>
      <c r="D4" s="80"/>
      <c r="E4" s="80"/>
    </row>
    <row r="5" spans="1:5" s="87" customFormat="1" x14ac:dyDescent="0.2">
      <c r="A5" s="40"/>
      <c r="B5" s="40"/>
      <c r="C5" s="40"/>
      <c r="D5" s="40"/>
      <c r="E5" s="40"/>
    </row>
    <row r="6" spans="1:5" s="33" customFormat="1" ht="19" x14ac:dyDescent="0.25">
      <c r="A6" s="89"/>
      <c r="B6" s="89"/>
      <c r="C6" s="88" t="s">
        <v>111</v>
      </c>
      <c r="D6" s="89"/>
      <c r="E6" s="49"/>
    </row>
    <row r="7" spans="1:5" s="33" customFormat="1" ht="16" x14ac:dyDescent="0.2">
      <c r="A7" s="91"/>
      <c r="B7" s="91"/>
      <c r="C7" s="90" t="s">
        <v>112</v>
      </c>
      <c r="D7" s="91"/>
      <c r="E7" s="49"/>
    </row>
    <row r="8" spans="1:5" x14ac:dyDescent="0.2">
      <c r="A8"/>
      <c r="B8"/>
      <c r="C8"/>
      <c r="D8"/>
      <c r="E8"/>
    </row>
    <row r="9" spans="1:5" s="94" customFormat="1" ht="42" customHeight="1" x14ac:dyDescent="0.2">
      <c r="B9" s="92"/>
      <c r="C9" s="95" t="s">
        <v>246</v>
      </c>
      <c r="D9" s="93"/>
      <c r="E9" s="93"/>
    </row>
    <row r="10" spans="1:5" s="94" customFormat="1" ht="14" x14ac:dyDescent="0.2">
      <c r="A10" s="92"/>
      <c r="B10" s="92"/>
      <c r="C10" s="93"/>
      <c r="D10" s="93"/>
      <c r="E10" s="93"/>
    </row>
    <row r="11" spans="1:5" s="32" customFormat="1" ht="16" thickBot="1" x14ac:dyDescent="0.25">
      <c r="A11"/>
      <c r="B11"/>
      <c r="C11"/>
      <c r="D11"/>
      <c r="E11"/>
    </row>
    <row r="12" spans="1:5" s="32" customFormat="1" ht="34" thickBot="1" x14ac:dyDescent="0.3">
      <c r="A12" s="135" t="s">
        <v>221</v>
      </c>
      <c r="B12" s="136"/>
      <c r="C12" s="137"/>
      <c r="D12" s="96" t="s">
        <v>113</v>
      </c>
      <c r="E12" s="96" t="s">
        <v>114</v>
      </c>
    </row>
    <row r="13" spans="1:5" s="32" customFormat="1" ht="16" thickBot="1" x14ac:dyDescent="0.25">
      <c r="A13" s="86">
        <v>1</v>
      </c>
      <c r="B13" s="138" t="s">
        <v>115</v>
      </c>
      <c r="C13" s="139"/>
      <c r="D13" s="140"/>
      <c r="E13" s="130"/>
    </row>
    <row r="14" spans="1:5" s="32" customFormat="1" ht="16" x14ac:dyDescent="0.2">
      <c r="A14" s="50"/>
      <c r="B14" s="51"/>
      <c r="C14" s="52" t="s">
        <v>222</v>
      </c>
      <c r="D14" s="141"/>
      <c r="E14" s="131"/>
    </row>
    <row r="15" spans="1:5" s="32" customFormat="1" ht="16" x14ac:dyDescent="0.2">
      <c r="A15" s="53"/>
      <c r="B15" s="53"/>
      <c r="C15" s="54" t="s">
        <v>116</v>
      </c>
      <c r="D15" s="141"/>
      <c r="E15" s="131"/>
    </row>
    <row r="16" spans="1:5" s="32" customFormat="1" ht="16" thickBot="1" x14ac:dyDescent="0.25">
      <c r="A16" s="53"/>
      <c r="B16" s="55"/>
      <c r="C16" s="56"/>
      <c r="D16" s="142"/>
      <c r="E16" s="132"/>
    </row>
    <row r="17" spans="1:5" s="32" customFormat="1" ht="16" thickBot="1" x14ac:dyDescent="0.25">
      <c r="A17" s="86">
        <v>2</v>
      </c>
      <c r="B17" s="133" t="s">
        <v>223</v>
      </c>
      <c r="C17" s="134"/>
      <c r="D17" s="122"/>
      <c r="E17" s="122"/>
    </row>
    <row r="18" spans="1:5" s="32" customFormat="1" ht="16" x14ac:dyDescent="0.2">
      <c r="A18" s="57"/>
      <c r="B18" s="58"/>
      <c r="C18" s="52" t="s">
        <v>222</v>
      </c>
      <c r="D18" s="126"/>
      <c r="E18" s="126"/>
    </row>
    <row r="19" spans="1:5" s="32" customFormat="1" x14ac:dyDescent="0.2">
      <c r="A19" s="57"/>
      <c r="B19" s="50"/>
      <c r="C19" s="59" t="s">
        <v>224</v>
      </c>
      <c r="D19" s="126"/>
      <c r="E19" s="126"/>
    </row>
    <row r="20" spans="1:5" s="32" customFormat="1" ht="16" thickBot="1" x14ac:dyDescent="0.25">
      <c r="A20" s="57"/>
      <c r="B20" s="50"/>
      <c r="C20" s="60"/>
      <c r="D20" s="123"/>
      <c r="E20" s="123"/>
    </row>
    <row r="21" spans="1:5" s="32" customFormat="1" ht="16" thickBot="1" x14ac:dyDescent="0.25">
      <c r="A21" s="86">
        <v>3</v>
      </c>
      <c r="B21" s="61" t="s">
        <v>225</v>
      </c>
      <c r="C21" s="62"/>
      <c r="D21" s="122"/>
      <c r="E21" s="122"/>
    </row>
    <row r="22" spans="1:5" s="32" customFormat="1" x14ac:dyDescent="0.2">
      <c r="A22" s="57"/>
      <c r="B22" s="50"/>
      <c r="C22" s="63" t="s">
        <v>226</v>
      </c>
      <c r="D22" s="126"/>
      <c r="E22" s="126"/>
    </row>
    <row r="23" spans="1:5" s="32" customFormat="1" ht="16" thickBot="1" x14ac:dyDescent="0.25">
      <c r="A23" s="57"/>
      <c r="B23" s="50"/>
      <c r="C23" s="64"/>
      <c r="D23" s="123"/>
      <c r="E23" s="123"/>
    </row>
    <row r="24" spans="1:5" s="32" customFormat="1" ht="16" thickBot="1" x14ac:dyDescent="0.25">
      <c r="A24" s="86">
        <v>4</v>
      </c>
      <c r="B24" s="61" t="s">
        <v>117</v>
      </c>
      <c r="C24" s="62"/>
      <c r="D24" s="122"/>
      <c r="E24" s="122"/>
    </row>
    <row r="25" spans="1:5" s="32" customFormat="1" ht="16" thickBot="1" x14ac:dyDescent="0.25">
      <c r="A25" s="50"/>
      <c r="B25" s="50"/>
      <c r="C25" s="64"/>
      <c r="D25" s="123"/>
      <c r="E25" s="123"/>
    </row>
    <row r="26" spans="1:5" s="32" customFormat="1" ht="16" thickBot="1" x14ac:dyDescent="0.25">
      <c r="A26" s="86">
        <v>5</v>
      </c>
      <c r="B26" s="61" t="s">
        <v>118</v>
      </c>
      <c r="C26" s="62"/>
      <c r="D26" s="122"/>
      <c r="E26" s="122"/>
    </row>
    <row r="27" spans="1:5" s="32" customFormat="1" ht="16" thickBot="1" x14ac:dyDescent="0.25">
      <c r="A27" s="57"/>
      <c r="B27" s="65"/>
      <c r="C27" s="66"/>
      <c r="D27" s="123"/>
      <c r="E27" s="123"/>
    </row>
    <row r="28" spans="1:5" s="32" customFormat="1" ht="16" thickBot="1" x14ac:dyDescent="0.25">
      <c r="A28" s="86">
        <v>6</v>
      </c>
      <c r="B28" s="61" t="s">
        <v>119</v>
      </c>
      <c r="C28" s="62"/>
      <c r="D28" s="122"/>
      <c r="E28" s="122"/>
    </row>
    <row r="29" spans="1:5" s="32" customFormat="1" ht="16" thickBot="1" x14ac:dyDescent="0.25">
      <c r="A29" s="57"/>
      <c r="B29" s="65"/>
      <c r="C29" s="66"/>
      <c r="D29" s="123"/>
      <c r="E29" s="123"/>
    </row>
    <row r="30" spans="1:5" s="32" customFormat="1" ht="16" thickBot="1" x14ac:dyDescent="0.25">
      <c r="A30" s="86">
        <v>7</v>
      </c>
      <c r="B30" s="61" t="s">
        <v>120</v>
      </c>
      <c r="C30" s="62"/>
      <c r="D30" s="122"/>
      <c r="E30" s="122"/>
    </row>
    <row r="31" spans="1:5" s="32" customFormat="1" ht="16" thickBot="1" x14ac:dyDescent="0.25">
      <c r="A31" s="57"/>
      <c r="B31" s="65"/>
      <c r="C31" s="66"/>
      <c r="D31" s="123"/>
      <c r="E31" s="123"/>
    </row>
    <row r="32" spans="1:5" s="32" customFormat="1" ht="16" thickBot="1" x14ac:dyDescent="0.25">
      <c r="A32" s="86">
        <v>8</v>
      </c>
      <c r="B32" s="61" t="s">
        <v>121</v>
      </c>
      <c r="C32" s="62"/>
      <c r="D32" s="122"/>
      <c r="E32" s="122"/>
    </row>
    <row r="33" spans="1:5" s="32" customFormat="1" ht="16" thickBot="1" x14ac:dyDescent="0.25">
      <c r="A33" s="57"/>
      <c r="B33" s="65"/>
      <c r="C33" s="66"/>
      <c r="D33" s="123"/>
      <c r="E33" s="123"/>
    </row>
    <row r="34" spans="1:5" s="32" customFormat="1" ht="16" thickBot="1" x14ac:dyDescent="0.25">
      <c r="A34" s="86">
        <v>9</v>
      </c>
      <c r="B34" s="61" t="s">
        <v>122</v>
      </c>
      <c r="C34" s="62"/>
      <c r="D34" s="122"/>
      <c r="E34" s="122"/>
    </row>
    <row r="35" spans="1:5" s="32" customFormat="1" ht="16" thickBot="1" x14ac:dyDescent="0.25">
      <c r="A35" s="57"/>
      <c r="B35" s="50"/>
      <c r="C35" s="64"/>
      <c r="D35" s="123"/>
      <c r="E35" s="123"/>
    </row>
    <row r="36" spans="1:5" s="32" customFormat="1" ht="16" thickBot="1" x14ac:dyDescent="0.25">
      <c r="A36" s="86">
        <v>10</v>
      </c>
      <c r="B36" s="61" t="s">
        <v>123</v>
      </c>
      <c r="C36" s="62"/>
      <c r="D36" s="67"/>
      <c r="E36" s="68"/>
    </row>
    <row r="37" spans="1:5" s="32" customFormat="1" x14ac:dyDescent="0.2">
      <c r="A37" s="57"/>
      <c r="B37" s="69" t="s">
        <v>124</v>
      </c>
      <c r="C37" s="67" t="s">
        <v>125</v>
      </c>
      <c r="D37" s="67"/>
      <c r="E37" s="68"/>
    </row>
    <row r="38" spans="1:5" s="32" customFormat="1" x14ac:dyDescent="0.2">
      <c r="A38" s="57"/>
      <c r="B38" s="70" t="s">
        <v>126</v>
      </c>
      <c r="C38" s="62" t="s">
        <v>127</v>
      </c>
      <c r="D38" s="122"/>
      <c r="E38" s="122"/>
    </row>
    <row r="39" spans="1:5" s="32" customFormat="1" x14ac:dyDescent="0.2">
      <c r="A39" s="57"/>
      <c r="B39" s="65"/>
      <c r="C39" s="66" t="s">
        <v>128</v>
      </c>
      <c r="D39" s="123"/>
      <c r="E39" s="123"/>
    </row>
    <row r="40" spans="1:5" s="32" customFormat="1" x14ac:dyDescent="0.2">
      <c r="A40" s="57"/>
      <c r="B40" s="70" t="s">
        <v>129</v>
      </c>
      <c r="C40" s="62" t="s">
        <v>130</v>
      </c>
      <c r="D40" s="122"/>
      <c r="E40" s="122"/>
    </row>
    <row r="41" spans="1:5" s="32" customFormat="1" x14ac:dyDescent="0.2">
      <c r="A41" s="57"/>
      <c r="B41" s="65"/>
      <c r="C41" s="66" t="s">
        <v>131</v>
      </c>
      <c r="D41" s="123"/>
      <c r="E41" s="123"/>
    </row>
    <row r="42" spans="1:5" s="32" customFormat="1" ht="16" thickBot="1" x14ac:dyDescent="0.25">
      <c r="A42" s="57"/>
      <c r="B42" s="50"/>
      <c r="C42" s="64"/>
      <c r="D42" s="71"/>
      <c r="E42" s="71"/>
    </row>
    <row r="43" spans="1:5" s="32" customFormat="1" ht="16" thickBot="1" x14ac:dyDescent="0.25">
      <c r="A43" s="86">
        <v>11</v>
      </c>
      <c r="B43" s="61" t="s">
        <v>132</v>
      </c>
      <c r="C43" s="62"/>
      <c r="D43" s="127"/>
      <c r="E43" s="122"/>
    </row>
    <row r="44" spans="1:5" s="32" customFormat="1" x14ac:dyDescent="0.2">
      <c r="A44" s="57"/>
      <c r="B44" s="50"/>
      <c r="C44" s="64" t="s">
        <v>133</v>
      </c>
      <c r="D44" s="129"/>
      <c r="E44" s="126"/>
    </row>
    <row r="45" spans="1:5" s="32" customFormat="1" x14ac:dyDescent="0.2">
      <c r="A45" s="57"/>
      <c r="B45" s="70"/>
      <c r="C45" s="62" t="s">
        <v>134</v>
      </c>
      <c r="D45" s="127"/>
      <c r="E45" s="122"/>
    </row>
    <row r="46" spans="1:5" s="32" customFormat="1" ht="16" thickBot="1" x14ac:dyDescent="0.25">
      <c r="A46" s="57"/>
      <c r="B46" s="50"/>
      <c r="C46" s="64"/>
      <c r="D46" s="128"/>
      <c r="E46" s="123"/>
    </row>
    <row r="47" spans="1:5" s="32" customFormat="1" ht="16" thickBot="1" x14ac:dyDescent="0.25">
      <c r="A47" s="86">
        <v>12</v>
      </c>
      <c r="B47" s="61" t="s">
        <v>135</v>
      </c>
      <c r="C47" s="62"/>
      <c r="D47" s="127"/>
      <c r="E47" s="122"/>
    </row>
    <row r="48" spans="1:5" s="32" customFormat="1" x14ac:dyDescent="0.2">
      <c r="A48" s="57"/>
      <c r="B48" s="50"/>
      <c r="C48" s="64" t="s">
        <v>136</v>
      </c>
      <c r="D48" s="129"/>
      <c r="E48" s="126"/>
    </row>
    <row r="49" spans="1:5" s="32" customFormat="1" ht="16" thickBot="1" x14ac:dyDescent="0.25">
      <c r="A49" s="57"/>
      <c r="B49" s="50"/>
      <c r="C49" s="64"/>
      <c r="D49" s="128"/>
      <c r="E49" s="123"/>
    </row>
    <row r="50" spans="1:5" s="32" customFormat="1" ht="16" thickBot="1" x14ac:dyDescent="0.25">
      <c r="A50" s="86">
        <v>13</v>
      </c>
      <c r="B50" s="61" t="s">
        <v>137</v>
      </c>
      <c r="C50" s="62"/>
      <c r="D50" s="127"/>
      <c r="E50" s="122"/>
    </row>
    <row r="51" spans="1:5" s="32" customFormat="1" ht="16" thickBot="1" x14ac:dyDescent="0.25">
      <c r="A51" s="57"/>
      <c r="B51" s="50"/>
      <c r="C51" s="64"/>
      <c r="D51" s="128"/>
      <c r="E51" s="123"/>
    </row>
    <row r="52" spans="1:5" s="32" customFormat="1" ht="16" thickBot="1" x14ac:dyDescent="0.25">
      <c r="A52" s="86">
        <v>14</v>
      </c>
      <c r="B52" s="61" t="s">
        <v>138</v>
      </c>
      <c r="C52" s="62"/>
      <c r="D52" s="127"/>
      <c r="E52" s="122"/>
    </row>
    <row r="53" spans="1:5" s="32" customFormat="1" x14ac:dyDescent="0.2">
      <c r="A53" s="57"/>
      <c r="B53" s="50"/>
      <c r="C53" s="64" t="s">
        <v>139</v>
      </c>
      <c r="D53" s="129"/>
      <c r="E53" s="126"/>
    </row>
    <row r="54" spans="1:5" s="32" customFormat="1" ht="16" thickBot="1" x14ac:dyDescent="0.25">
      <c r="A54" s="57"/>
      <c r="B54" s="50"/>
      <c r="C54" s="64"/>
      <c r="D54" s="128"/>
      <c r="E54" s="123"/>
    </row>
    <row r="55" spans="1:5" s="32" customFormat="1" ht="16" thickBot="1" x14ac:dyDescent="0.25">
      <c r="A55" s="86">
        <v>15</v>
      </c>
      <c r="B55" s="61" t="s">
        <v>227</v>
      </c>
      <c r="C55" s="62"/>
      <c r="D55" s="67"/>
      <c r="E55" s="68"/>
    </row>
    <row r="56" spans="1:5" s="32" customFormat="1" x14ac:dyDescent="0.2">
      <c r="A56" s="57"/>
      <c r="B56" s="69" t="s">
        <v>124</v>
      </c>
      <c r="C56" s="67" t="s">
        <v>228</v>
      </c>
      <c r="D56" s="67"/>
      <c r="E56" s="68"/>
    </row>
    <row r="57" spans="1:5" s="32" customFormat="1" x14ac:dyDescent="0.2">
      <c r="A57" s="57"/>
      <c r="B57" s="70" t="s">
        <v>126</v>
      </c>
      <c r="C57" s="62" t="s">
        <v>229</v>
      </c>
      <c r="D57" s="127"/>
      <c r="E57" s="122"/>
    </row>
    <row r="58" spans="1:5" s="32" customFormat="1" ht="16" thickBot="1" x14ac:dyDescent="0.25">
      <c r="A58" s="57"/>
      <c r="B58" s="50"/>
      <c r="C58" s="64"/>
      <c r="D58" s="128"/>
      <c r="E58" s="123"/>
    </row>
    <row r="59" spans="1:5" s="32" customFormat="1" ht="16" thickBot="1" x14ac:dyDescent="0.25">
      <c r="A59" s="86">
        <v>16</v>
      </c>
      <c r="B59" s="61" t="s">
        <v>140</v>
      </c>
      <c r="C59" s="62"/>
      <c r="D59" s="127"/>
      <c r="E59" s="122"/>
    </row>
    <row r="60" spans="1:5" s="32" customFormat="1" ht="16" thickBot="1" x14ac:dyDescent="0.25">
      <c r="A60" s="57"/>
      <c r="B60" s="50"/>
      <c r="C60" s="64"/>
      <c r="D60" s="128"/>
      <c r="E60" s="123"/>
    </row>
    <row r="61" spans="1:5" s="32" customFormat="1" ht="16" thickBot="1" x14ac:dyDescent="0.25">
      <c r="A61" s="86">
        <v>17</v>
      </c>
      <c r="B61" s="61" t="s">
        <v>141</v>
      </c>
      <c r="C61" s="62"/>
      <c r="D61" s="67"/>
      <c r="E61" s="68"/>
    </row>
    <row r="62" spans="1:5" s="32" customFormat="1" x14ac:dyDescent="0.2">
      <c r="A62" s="57"/>
      <c r="B62" s="69" t="s">
        <v>124</v>
      </c>
      <c r="C62" s="67" t="s">
        <v>142</v>
      </c>
      <c r="D62" s="67"/>
      <c r="E62" s="68"/>
    </row>
    <row r="63" spans="1:5" s="32" customFormat="1" x14ac:dyDescent="0.2">
      <c r="A63" s="57"/>
      <c r="B63" s="50" t="s">
        <v>126</v>
      </c>
      <c r="C63" s="64" t="s">
        <v>143</v>
      </c>
      <c r="D63" s="127"/>
      <c r="E63" s="122"/>
    </row>
    <row r="64" spans="1:5" s="32" customFormat="1" ht="16" thickBot="1" x14ac:dyDescent="0.25">
      <c r="A64" s="57"/>
      <c r="B64" s="50"/>
      <c r="C64" s="64"/>
      <c r="D64" s="128"/>
      <c r="E64" s="123"/>
    </row>
    <row r="65" spans="1:5" s="32" customFormat="1" ht="16" thickBot="1" x14ac:dyDescent="0.25">
      <c r="A65" s="86">
        <v>18</v>
      </c>
      <c r="B65" s="61" t="s">
        <v>144</v>
      </c>
      <c r="C65" s="62"/>
      <c r="D65" s="127"/>
      <c r="E65" s="122"/>
    </row>
    <row r="66" spans="1:5" ht="16" thickBot="1" x14ac:dyDescent="0.25">
      <c r="A66" s="57"/>
      <c r="B66" s="50"/>
      <c r="C66" s="64"/>
      <c r="D66" s="128"/>
      <c r="E66" s="123"/>
    </row>
    <row r="67" spans="1:5" ht="16" thickBot="1" x14ac:dyDescent="0.25">
      <c r="A67" s="86">
        <v>19</v>
      </c>
      <c r="B67" s="72" t="s">
        <v>230</v>
      </c>
      <c r="C67" s="67"/>
      <c r="D67" s="67"/>
      <c r="E67" s="68"/>
    </row>
    <row r="68" spans="1:5" x14ac:dyDescent="0.2">
      <c r="A68" s="57"/>
      <c r="B68" s="69" t="s">
        <v>124</v>
      </c>
      <c r="C68" s="67" t="s">
        <v>231</v>
      </c>
      <c r="D68" s="67"/>
      <c r="E68" s="68"/>
    </row>
    <row r="69" spans="1:5" x14ac:dyDescent="0.2">
      <c r="A69" s="57"/>
      <c r="B69" s="70" t="s">
        <v>232</v>
      </c>
      <c r="C69" s="62" t="s">
        <v>233</v>
      </c>
      <c r="D69" s="122"/>
      <c r="E69" s="122"/>
    </row>
    <row r="70" spans="1:5" x14ac:dyDescent="0.2">
      <c r="A70" s="57"/>
      <c r="B70" s="50"/>
      <c r="C70" s="64" t="s">
        <v>234</v>
      </c>
      <c r="D70" s="126"/>
      <c r="E70" s="126"/>
    </row>
    <row r="71" spans="1:5" ht="16" thickBot="1" x14ac:dyDescent="0.25">
      <c r="A71" s="57"/>
      <c r="B71" s="50"/>
      <c r="C71" s="64"/>
      <c r="D71" s="123"/>
      <c r="E71" s="123"/>
    </row>
    <row r="72" spans="1:5" ht="16" thickBot="1" x14ac:dyDescent="0.25">
      <c r="A72" s="86">
        <v>20</v>
      </c>
      <c r="B72" s="61" t="s">
        <v>235</v>
      </c>
      <c r="C72" s="62"/>
      <c r="D72" s="67"/>
      <c r="E72" s="68"/>
    </row>
    <row r="73" spans="1:5" x14ac:dyDescent="0.2">
      <c r="A73" s="57"/>
      <c r="B73" s="70" t="s">
        <v>124</v>
      </c>
      <c r="C73" s="62" t="s">
        <v>236</v>
      </c>
      <c r="D73" s="122"/>
      <c r="E73" s="122"/>
    </row>
    <row r="74" spans="1:5" ht="16" thickBot="1" x14ac:dyDescent="0.25">
      <c r="A74" s="57"/>
      <c r="B74" s="50"/>
      <c r="C74" s="64"/>
      <c r="D74" s="123"/>
      <c r="E74" s="123"/>
    </row>
    <row r="75" spans="1:5" ht="16" thickBot="1" x14ac:dyDescent="0.25">
      <c r="A75" s="86">
        <v>21</v>
      </c>
      <c r="B75" s="72" t="s">
        <v>145</v>
      </c>
      <c r="C75" s="67"/>
      <c r="D75" s="67"/>
      <c r="E75" s="68"/>
    </row>
    <row r="76" spans="1:5" x14ac:dyDescent="0.2">
      <c r="A76" s="57"/>
      <c r="B76" s="69" t="s">
        <v>124</v>
      </c>
      <c r="C76" s="67" t="s">
        <v>146</v>
      </c>
      <c r="D76" s="67"/>
      <c r="E76" s="68"/>
    </row>
    <row r="77" spans="1:5" x14ac:dyDescent="0.2">
      <c r="A77" s="57"/>
      <c r="B77" s="69" t="s">
        <v>126</v>
      </c>
      <c r="C77" s="67" t="s">
        <v>147</v>
      </c>
      <c r="D77" s="67"/>
      <c r="E77" s="68"/>
    </row>
    <row r="78" spans="1:5" x14ac:dyDescent="0.2">
      <c r="A78" s="57"/>
      <c r="B78" s="70" t="s">
        <v>129</v>
      </c>
      <c r="C78" s="62" t="s">
        <v>148</v>
      </c>
      <c r="D78" s="122"/>
      <c r="E78" s="122"/>
    </row>
    <row r="79" spans="1:5" x14ac:dyDescent="0.2">
      <c r="A79" s="57"/>
      <c r="B79" s="65"/>
      <c r="C79" s="66" t="s">
        <v>149</v>
      </c>
      <c r="D79" s="123"/>
      <c r="E79" s="123"/>
    </row>
    <row r="80" spans="1:5" x14ac:dyDescent="0.2">
      <c r="A80" s="57"/>
      <c r="B80" s="70" t="s">
        <v>150</v>
      </c>
      <c r="C80" s="62" t="s">
        <v>151</v>
      </c>
      <c r="D80" s="122"/>
      <c r="E80" s="122"/>
    </row>
    <row r="81" spans="1:5" x14ac:dyDescent="0.2">
      <c r="A81" s="57"/>
      <c r="B81" s="50"/>
      <c r="C81" s="64" t="s">
        <v>152</v>
      </c>
      <c r="D81" s="126"/>
      <c r="E81" s="126"/>
    </row>
    <row r="82" spans="1:5" ht="16" thickBot="1" x14ac:dyDescent="0.25">
      <c r="A82" s="57"/>
      <c r="B82" s="50"/>
      <c r="C82" s="64"/>
      <c r="D82" s="126"/>
      <c r="E82" s="126"/>
    </row>
    <row r="83" spans="1:5" ht="34" thickBot="1" x14ac:dyDescent="0.3">
      <c r="A83" s="124" t="s">
        <v>153</v>
      </c>
      <c r="B83" s="125"/>
      <c r="C83" s="125"/>
      <c r="D83" s="97" t="s">
        <v>113</v>
      </c>
      <c r="E83" s="97" t="s">
        <v>114</v>
      </c>
    </row>
    <row r="84" spans="1:5" ht="16" thickBot="1" x14ac:dyDescent="0.25">
      <c r="A84" s="57"/>
      <c r="B84" s="57"/>
      <c r="C84" s="57"/>
      <c r="D84" s="73"/>
      <c r="E84" s="73"/>
    </row>
    <row r="85" spans="1:5" ht="16" thickBot="1" x14ac:dyDescent="0.25">
      <c r="A85" s="86">
        <v>1</v>
      </c>
      <c r="B85" s="70" t="s">
        <v>154</v>
      </c>
      <c r="C85" s="61"/>
      <c r="D85" s="122"/>
      <c r="E85" s="122"/>
    </row>
    <row r="86" spans="1:5" ht="16" thickBot="1" x14ac:dyDescent="0.25">
      <c r="A86" s="57"/>
      <c r="B86" s="65"/>
      <c r="C86" s="74"/>
      <c r="D86" s="123"/>
      <c r="E86" s="123"/>
    </row>
    <row r="87" spans="1:5" ht="16" thickBot="1" x14ac:dyDescent="0.25">
      <c r="A87" s="86">
        <v>2</v>
      </c>
      <c r="B87" s="70" t="s">
        <v>155</v>
      </c>
      <c r="C87" s="61"/>
      <c r="D87" s="122"/>
      <c r="E87" s="122"/>
    </row>
    <row r="88" spans="1:5" ht="16" thickBot="1" x14ac:dyDescent="0.25">
      <c r="A88" s="57"/>
      <c r="B88" s="65"/>
      <c r="C88" s="74"/>
      <c r="D88" s="123"/>
      <c r="E88" s="123"/>
    </row>
    <row r="89" spans="1:5" ht="16" thickBot="1" x14ac:dyDescent="0.25">
      <c r="A89" s="86">
        <v>3</v>
      </c>
      <c r="B89" s="70" t="s">
        <v>156</v>
      </c>
      <c r="C89" s="61"/>
      <c r="D89" s="122"/>
      <c r="E89" s="122"/>
    </row>
    <row r="90" spans="1:5" ht="16" thickBot="1" x14ac:dyDescent="0.25">
      <c r="A90" s="57"/>
      <c r="B90" s="65"/>
      <c r="C90" s="74"/>
      <c r="D90" s="123"/>
      <c r="E90" s="123"/>
    </row>
    <row r="91" spans="1:5" ht="16" thickBot="1" x14ac:dyDescent="0.25">
      <c r="A91" s="86">
        <v>4</v>
      </c>
      <c r="B91" s="70" t="s">
        <v>52</v>
      </c>
      <c r="C91" s="61"/>
      <c r="D91" s="73"/>
      <c r="E91" s="73"/>
    </row>
    <row r="92" spans="1:5" ht="16" thickBot="1" x14ac:dyDescent="0.25">
      <c r="A92" s="57"/>
      <c r="B92" s="65"/>
      <c r="C92" s="74"/>
      <c r="D92" s="75"/>
      <c r="E92" s="75"/>
    </row>
    <row r="93" spans="1:5" ht="16" thickBot="1" x14ac:dyDescent="0.25">
      <c r="A93" s="86">
        <v>5</v>
      </c>
      <c r="B93" s="70" t="s">
        <v>53</v>
      </c>
      <c r="C93" s="61"/>
      <c r="D93" s="122"/>
      <c r="E93" s="122"/>
    </row>
    <row r="94" spans="1:5" ht="16" thickBot="1" x14ac:dyDescent="0.25">
      <c r="A94" s="57"/>
      <c r="B94" s="65"/>
      <c r="C94" s="74"/>
      <c r="D94" s="123"/>
      <c r="E94" s="123"/>
    </row>
    <row r="95" spans="1:5" ht="16" thickBot="1" x14ac:dyDescent="0.25">
      <c r="A95" s="86">
        <v>6</v>
      </c>
      <c r="B95" s="70" t="s">
        <v>157</v>
      </c>
      <c r="C95" s="61"/>
      <c r="D95" s="122"/>
      <c r="E95" s="122"/>
    </row>
    <row r="96" spans="1:5" x14ac:dyDescent="0.2">
      <c r="A96"/>
      <c r="B96" s="76"/>
      <c r="C96" s="77"/>
      <c r="D96" s="123"/>
      <c r="E96" s="123"/>
    </row>
    <row r="97" spans="1:5" x14ac:dyDescent="0.2">
      <c r="A97"/>
      <c r="B97"/>
      <c r="C97"/>
      <c r="D97"/>
      <c r="E97"/>
    </row>
    <row r="98" spans="1:5" x14ac:dyDescent="0.2">
      <c r="B98" s="120" t="s">
        <v>237</v>
      </c>
      <c r="C98" s="120"/>
      <c r="D98" s="120"/>
      <c r="E98" s="120"/>
    </row>
    <row r="99" spans="1:5" ht="63.75" customHeight="1" x14ac:dyDescent="0.2">
      <c r="B99" s="120"/>
      <c r="C99" s="120"/>
      <c r="D99" s="120"/>
      <c r="E99" s="120"/>
    </row>
  </sheetData>
  <mergeCells count="64">
    <mergeCell ref="A12:C12"/>
    <mergeCell ref="B13:C13"/>
    <mergeCell ref="D13:D16"/>
    <mergeCell ref="D24:D25"/>
    <mergeCell ref="D30:D31"/>
    <mergeCell ref="E13:E16"/>
    <mergeCell ref="B17:C17"/>
    <mergeCell ref="D17:D20"/>
    <mergeCell ref="E17:E20"/>
    <mergeCell ref="D21:D23"/>
    <mergeCell ref="E21:E23"/>
    <mergeCell ref="E24:E25"/>
    <mergeCell ref="D26:D27"/>
    <mergeCell ref="E26:E27"/>
    <mergeCell ref="D28:D29"/>
    <mergeCell ref="E28:E29"/>
    <mergeCell ref="E30:E31"/>
    <mergeCell ref="D32:D33"/>
    <mergeCell ref="E32:E33"/>
    <mergeCell ref="D34:D35"/>
    <mergeCell ref="E34:E35"/>
    <mergeCell ref="E38:E39"/>
    <mergeCell ref="D40:D41"/>
    <mergeCell ref="E40:E41"/>
    <mergeCell ref="D43:D44"/>
    <mergeCell ref="E43:E44"/>
    <mergeCell ref="D38:D39"/>
    <mergeCell ref="E45:E46"/>
    <mergeCell ref="D47:D49"/>
    <mergeCell ref="E47:E49"/>
    <mergeCell ref="D50:D51"/>
    <mergeCell ref="E50:E51"/>
    <mergeCell ref="D45:D46"/>
    <mergeCell ref="E52:E54"/>
    <mergeCell ref="D57:D58"/>
    <mergeCell ref="E57:E58"/>
    <mergeCell ref="D59:D60"/>
    <mergeCell ref="E59:E60"/>
    <mergeCell ref="D52:D54"/>
    <mergeCell ref="E78:E79"/>
    <mergeCell ref="D80:D82"/>
    <mergeCell ref="E80:E82"/>
    <mergeCell ref="D63:D64"/>
    <mergeCell ref="E63:E64"/>
    <mergeCell ref="D65:D66"/>
    <mergeCell ref="E65:E66"/>
    <mergeCell ref="D69:D71"/>
    <mergeCell ref="E69:E71"/>
    <mergeCell ref="B98:E99"/>
    <mergeCell ref="D2:E3"/>
    <mergeCell ref="D89:D90"/>
    <mergeCell ref="E89:E90"/>
    <mergeCell ref="D93:D94"/>
    <mergeCell ref="E93:E94"/>
    <mergeCell ref="D95:D96"/>
    <mergeCell ref="E95:E96"/>
    <mergeCell ref="A83:C83"/>
    <mergeCell ref="D85:D86"/>
    <mergeCell ref="E85:E86"/>
    <mergeCell ref="D87:D88"/>
    <mergeCell ref="E87:E88"/>
    <mergeCell ref="D73:D74"/>
    <mergeCell ref="E73:E74"/>
    <mergeCell ref="D78:D79"/>
  </mergeCells>
  <hyperlinks>
    <hyperlink ref="C22" r:id="rId1" xr:uid="{C74EB86C-F32B-4244-8D06-9806F894C519}"/>
    <hyperlink ref="C19" r:id="rId2" display="https://www.sba.gov/sites/default/files/SBA Form 1919 4-28-14_review.pdf" xr:uid="{468BC4AC-35CA-4263-A48D-7E42F22FA235}"/>
    <hyperlink ref="C15" r:id="rId3" xr:uid="{2ADD217D-ADFF-4846-9019-5488FB13FC84}"/>
  </hyperlinks>
  <pageMargins left="0.7" right="0.7" top="0.75" bottom="0.75" header="0.3" footer="0.3"/>
  <pageSetup scale="77" fitToHeight="0" orientation="portrait" verticalDpi="0"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E6C1F-17F2-4A57-9221-90748627895B}">
  <dimension ref="A1:Q40"/>
  <sheetViews>
    <sheetView topLeftCell="A13" workbookViewId="0">
      <selection activeCell="C8" sqref="C8 C12"/>
    </sheetView>
  </sheetViews>
  <sheetFormatPr baseColWidth="10" defaultColWidth="8.83203125" defaultRowHeight="15" x14ac:dyDescent="0.2"/>
  <cols>
    <col min="1" max="1" width="3.1640625" customWidth="1"/>
    <col min="2" max="2" width="65.6640625" customWidth="1"/>
    <col min="3" max="3" width="13.83203125" bestFit="1" customWidth="1"/>
    <col min="4" max="4" width="13.6640625" customWidth="1"/>
    <col min="10" max="10" width="9.6640625" bestFit="1" customWidth="1"/>
    <col min="11" max="11" width="10.5" hidden="1" customWidth="1"/>
    <col min="17" max="17" width="0" hidden="1" customWidth="1"/>
  </cols>
  <sheetData>
    <row r="1" spans="1:17" ht="48" customHeight="1" x14ac:dyDescent="0.25">
      <c r="A1" s="85"/>
      <c r="B1" s="80"/>
      <c r="C1" s="80"/>
      <c r="D1" s="80"/>
      <c r="E1" s="80"/>
      <c r="F1" s="80"/>
      <c r="G1" s="121" t="s">
        <v>243</v>
      </c>
      <c r="H1" s="121"/>
      <c r="I1" s="121"/>
    </row>
    <row r="2" spans="1:17" ht="21" x14ac:dyDescent="0.25">
      <c r="A2" s="4"/>
    </row>
    <row r="3" spans="1:17" ht="19" x14ac:dyDescent="0.25">
      <c r="A3" s="78" t="s">
        <v>1</v>
      </c>
      <c r="B3" s="78"/>
    </row>
    <row r="4" spans="1:17" ht="16" x14ac:dyDescent="0.2">
      <c r="A4" s="19" t="s">
        <v>2</v>
      </c>
      <c r="B4" s="19"/>
    </row>
    <row r="5" spans="1:17" ht="16" x14ac:dyDescent="0.2">
      <c r="A5" s="19" t="s">
        <v>4</v>
      </c>
      <c r="B5" s="19"/>
    </row>
    <row r="6" spans="1:17" x14ac:dyDescent="0.2">
      <c r="Q6" t="s">
        <v>9</v>
      </c>
    </row>
    <row r="7" spans="1:17" x14ac:dyDescent="0.2">
      <c r="Q7" t="s">
        <v>10</v>
      </c>
    </row>
    <row r="8" spans="1:17" ht="16" x14ac:dyDescent="0.2">
      <c r="A8" s="3" t="s">
        <v>5</v>
      </c>
      <c r="B8" t="s">
        <v>6</v>
      </c>
      <c r="C8" s="112" t="s">
        <v>9</v>
      </c>
    </row>
    <row r="9" spans="1:17" ht="16" x14ac:dyDescent="0.2">
      <c r="A9" s="3"/>
      <c r="C9" s="101"/>
    </row>
    <row r="10" spans="1:17" ht="16" x14ac:dyDescent="0.2">
      <c r="A10" s="3" t="s">
        <v>7</v>
      </c>
      <c r="B10" t="s">
        <v>11</v>
      </c>
      <c r="C10" s="113"/>
    </row>
    <row r="11" spans="1:17" ht="16" x14ac:dyDescent="0.2">
      <c r="A11" s="3"/>
      <c r="C11" s="101"/>
    </row>
    <row r="12" spans="1:17" ht="16" x14ac:dyDescent="0.2">
      <c r="A12" s="3" t="s">
        <v>12</v>
      </c>
      <c r="B12" t="s">
        <v>8</v>
      </c>
      <c r="C12" s="112" t="s">
        <v>10</v>
      </c>
    </row>
    <row r="13" spans="1:17" ht="16" x14ac:dyDescent="0.2">
      <c r="A13" s="3"/>
    </row>
    <row r="14" spans="1:17" ht="16" x14ac:dyDescent="0.2">
      <c r="A14" s="3" t="s">
        <v>206</v>
      </c>
      <c r="B14" t="s">
        <v>207</v>
      </c>
      <c r="C14" s="114">
        <f>IF(C8="no",'Paycheck Cost Worksheet'!O7,IF(C8="yes",IF(C12="yes",'Paycheck Cost Worksheet'!O7,IF(C8="yes",IF(C12="no",'Payroll full year'!C35,'Paycheck Cost Worksheet'!O7)))))</f>
        <v>23</v>
      </c>
      <c r="D14" s="13" t="s">
        <v>208</v>
      </c>
    </row>
    <row r="15" spans="1:17" ht="16" x14ac:dyDescent="0.2">
      <c r="A15" s="3"/>
    </row>
    <row r="16" spans="1:17" ht="21" x14ac:dyDescent="0.25">
      <c r="A16" s="143" t="str">
        <f>IF(C10&gt;K20,"Ineligible for loan program", "Paycheck Protection Program Calculator")</f>
        <v>Paycheck Protection Program Calculator</v>
      </c>
      <c r="B16" s="144"/>
      <c r="C16" s="145"/>
    </row>
    <row r="17" spans="1:11" ht="5.25" customHeight="1" x14ac:dyDescent="0.25">
      <c r="E17" s="7"/>
    </row>
    <row r="18" spans="1:11" ht="19" x14ac:dyDescent="0.25">
      <c r="A18" s="6" t="str">
        <f>IF(C8="no","Use your costs from January and February 2020",IF(C12="yes", "Use a 12-week period beginning either Februrary 15, 2019 or March 1, 2019, and ending June 30, 2019","Use total costs over previous 12-month period before the date of the loan"))</f>
        <v>Use total costs over previous 12-month period before the date of the loan</v>
      </c>
      <c r="E18" s="7"/>
    </row>
    <row r="19" spans="1:11" ht="4.5" customHeight="1" x14ac:dyDescent="0.2">
      <c r="A19" s="6"/>
    </row>
    <row r="20" spans="1:11" ht="17" x14ac:dyDescent="0.2">
      <c r="B20" s="8" t="s">
        <v>14</v>
      </c>
      <c r="C20" s="115">
        <f>IF(C8="no",'Paycheck Cost Worksheet'!N26+'Paycheck Cost Worksheet'!M26,IF(C8="yes",IF(C12="no",'Payroll full year'!G37,IF(C8="yes",IF(C12="yes",'Paycheck Cost Worksheet'!C26+'Paycheck Cost Worksheet'!D26+'Paycheck Cost Worksheet'!E26)))))</f>
        <v>0</v>
      </c>
      <c r="D20" t="s">
        <v>22</v>
      </c>
      <c r="K20" s="11">
        <v>43891</v>
      </c>
    </row>
    <row r="21" spans="1:11" x14ac:dyDescent="0.2">
      <c r="C21" s="2"/>
    </row>
    <row r="22" spans="1:11" ht="17" x14ac:dyDescent="0.2">
      <c r="B22" s="8" t="s">
        <v>17</v>
      </c>
      <c r="C22" s="115">
        <f>IF(C8="no",(C20/2),IF(C8="yes",IF(C12="no",C20/12,IF(C8="yes",IF(C12="yes",C20/3)))))</f>
        <v>0</v>
      </c>
      <c r="F22" s="10"/>
    </row>
    <row r="24" spans="1:11" ht="19" x14ac:dyDescent="0.25">
      <c r="B24" s="8" t="s">
        <v>18</v>
      </c>
      <c r="C24" s="12">
        <f>IF(C22*2.5&gt;10000000,10000000,C22*2.5)</f>
        <v>0</v>
      </c>
    </row>
    <row r="26" spans="1:11" x14ac:dyDescent="0.2">
      <c r="A26" s="13" t="s">
        <v>23</v>
      </c>
      <c r="B26" s="5" t="s">
        <v>24</v>
      </c>
    </row>
    <row r="27" spans="1:11" x14ac:dyDescent="0.2">
      <c r="B27" t="s">
        <v>160</v>
      </c>
    </row>
    <row r="28" spans="1:11" x14ac:dyDescent="0.2">
      <c r="B28" t="s">
        <v>159</v>
      </c>
    </row>
    <row r="29" spans="1:11" x14ac:dyDescent="0.2">
      <c r="B29" t="s">
        <v>169</v>
      </c>
    </row>
    <row r="30" spans="1:11" x14ac:dyDescent="0.2">
      <c r="B30" t="s">
        <v>170</v>
      </c>
    </row>
    <row r="33" spans="2:5" x14ac:dyDescent="0.2">
      <c r="B33" s="116" t="s">
        <v>254</v>
      </c>
    </row>
    <row r="34" spans="2:5" ht="16.5" customHeight="1" x14ac:dyDescent="0.2">
      <c r="B34" s="13" t="s">
        <v>255</v>
      </c>
    </row>
    <row r="35" spans="2:5" ht="16.5" customHeight="1" x14ac:dyDescent="0.2">
      <c r="B35" s="13"/>
    </row>
    <row r="36" spans="2:5" ht="16.5" customHeight="1" x14ac:dyDescent="0.2">
      <c r="B36" s="13"/>
    </row>
    <row r="37" spans="2:5" x14ac:dyDescent="0.2">
      <c r="B37" s="119" t="s">
        <v>239</v>
      </c>
      <c r="C37" s="119"/>
      <c r="D37" s="119"/>
      <c r="E37" s="119"/>
    </row>
    <row r="38" spans="2:5" x14ac:dyDescent="0.2">
      <c r="B38" s="119"/>
      <c r="C38" s="119"/>
      <c r="D38" s="119"/>
      <c r="E38" s="119"/>
    </row>
    <row r="39" spans="2:5" x14ac:dyDescent="0.2">
      <c r="B39" s="119"/>
      <c r="C39" s="119"/>
      <c r="D39" s="119"/>
      <c r="E39" s="119"/>
    </row>
    <row r="40" spans="2:5" ht="36.75" customHeight="1" x14ac:dyDescent="0.2">
      <c r="B40" s="119"/>
      <c r="C40" s="119"/>
      <c r="D40" s="119"/>
      <c r="E40" s="119"/>
    </row>
  </sheetData>
  <mergeCells count="3">
    <mergeCell ref="A16:C16"/>
    <mergeCell ref="G1:I1"/>
    <mergeCell ref="B37:E40"/>
  </mergeCells>
  <conditionalFormatting sqref="A16:C16">
    <cfRule type="containsText" dxfId="1" priority="1" operator="containsText" text="Ineligible">
      <formula>NOT(ISERROR(SEARCH("Ineligible",A16)))</formula>
    </cfRule>
  </conditionalFormatting>
  <dataValidations count="3">
    <dataValidation type="date" operator="greaterThan" allowBlank="1" showInputMessage="1" showErrorMessage="1" sqref="C10" xr:uid="{F6E52A14-17F9-4D3B-A1E6-66BE290CBC66}">
      <formula1>43646</formula1>
    </dataValidation>
    <dataValidation type="list" allowBlank="1" showInputMessage="1" showErrorMessage="1" sqref="H9:H11 C12:C13" xr:uid="{D6B5BFE1-99FF-403A-8612-933EA1635C8E}">
      <formula1>$Q$6:$Q$18</formula1>
    </dataValidation>
    <dataValidation type="list" allowBlank="1" showInputMessage="1" showErrorMessage="1" sqref="C8" xr:uid="{F7567797-6B4F-4455-BBCA-C43227C519C2}">
      <formula1>$Q$6:$Q$7</formula1>
    </dataValidation>
  </dataValidation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E835A-F06A-4625-9FE4-3881E1EEBCAC}">
  <dimension ref="A1:P35"/>
  <sheetViews>
    <sheetView tabSelected="1" zoomScale="216" workbookViewId="0">
      <selection activeCell="A9" sqref="A9:XFD9"/>
    </sheetView>
  </sheetViews>
  <sheetFormatPr baseColWidth="10" defaultColWidth="8.83203125" defaultRowHeight="15" x14ac:dyDescent="0.2"/>
  <cols>
    <col min="1" max="1" width="64.1640625" customWidth="1"/>
    <col min="2" max="4" width="11" bestFit="1" customWidth="1"/>
    <col min="5" max="5" width="11.5" bestFit="1" customWidth="1"/>
    <col min="6" max="15" width="11" bestFit="1" customWidth="1"/>
    <col min="16" max="16" width="12.6640625" bestFit="1" customWidth="1"/>
  </cols>
  <sheetData>
    <row r="1" spans="1:16" ht="50.25" customHeight="1" x14ac:dyDescent="0.2">
      <c r="A1" s="80"/>
      <c r="B1" s="80"/>
      <c r="C1" s="80"/>
      <c r="D1" s="80"/>
      <c r="E1" s="80"/>
      <c r="F1" s="80"/>
      <c r="G1" s="80"/>
      <c r="H1" s="80"/>
      <c r="I1" s="80"/>
      <c r="J1" s="80"/>
      <c r="K1" s="80"/>
      <c r="L1" s="80"/>
      <c r="M1" s="80"/>
      <c r="N1" s="80"/>
      <c r="O1" s="146" t="s">
        <v>243</v>
      </c>
      <c r="P1" s="147"/>
    </row>
    <row r="3" spans="1:16" ht="24" customHeight="1" x14ac:dyDescent="0.2">
      <c r="A3" s="82" t="s">
        <v>244</v>
      </c>
    </row>
    <row r="4" spans="1:16" ht="20.25" customHeight="1" x14ac:dyDescent="0.2"/>
    <row r="5" spans="1:16" ht="19" x14ac:dyDescent="0.25">
      <c r="A5" s="78" t="s">
        <v>0</v>
      </c>
      <c r="B5" s="110" t="s">
        <v>68</v>
      </c>
      <c r="C5" s="111" t="s">
        <v>69</v>
      </c>
      <c r="D5" s="16" t="s">
        <v>31</v>
      </c>
      <c r="E5" s="17" t="s">
        <v>32</v>
      </c>
      <c r="F5" s="17" t="s">
        <v>33</v>
      </c>
      <c r="G5" s="16" t="s">
        <v>34</v>
      </c>
      <c r="H5" s="17" t="s">
        <v>35</v>
      </c>
      <c r="I5" s="17" t="s">
        <v>36</v>
      </c>
      <c r="J5" s="16" t="s">
        <v>37</v>
      </c>
      <c r="K5" s="17" t="s">
        <v>38</v>
      </c>
      <c r="L5" s="17" t="s">
        <v>39</v>
      </c>
      <c r="M5" s="17" t="s">
        <v>40</v>
      </c>
      <c r="N5" s="17" t="s">
        <v>41</v>
      </c>
      <c r="O5" s="17" t="s">
        <v>42</v>
      </c>
      <c r="P5" s="18" t="s">
        <v>55</v>
      </c>
    </row>
    <row r="7" spans="1:16" x14ac:dyDescent="0.2">
      <c r="A7" t="s">
        <v>30</v>
      </c>
      <c r="B7" s="102">
        <v>0</v>
      </c>
      <c r="C7" s="102">
        <v>0</v>
      </c>
      <c r="D7" s="102">
        <v>0</v>
      </c>
      <c r="E7" s="102">
        <v>0</v>
      </c>
      <c r="F7" s="102">
        <v>0</v>
      </c>
      <c r="G7" s="102">
        <v>0</v>
      </c>
      <c r="H7" s="102">
        <v>0</v>
      </c>
      <c r="I7" s="102">
        <v>0</v>
      </c>
      <c r="J7" s="102">
        <v>0</v>
      </c>
      <c r="K7" s="102">
        <v>0</v>
      </c>
      <c r="L7" s="102">
        <v>0</v>
      </c>
      <c r="M7" s="102">
        <v>0</v>
      </c>
      <c r="N7" s="102">
        <v>0</v>
      </c>
      <c r="O7" s="102">
        <v>0</v>
      </c>
      <c r="P7" s="14">
        <f>AVERAGE(D7:O7)</f>
        <v>0</v>
      </c>
    </row>
    <row r="9" spans="1:16" ht="17" x14ac:dyDescent="0.2">
      <c r="A9" s="38" t="s">
        <v>258</v>
      </c>
      <c r="B9" s="37"/>
      <c r="C9" s="37"/>
      <c r="D9" s="37"/>
      <c r="E9" s="37"/>
      <c r="F9" s="37"/>
      <c r="G9" s="37"/>
      <c r="H9" s="37"/>
      <c r="I9" s="37"/>
      <c r="J9" s="37"/>
      <c r="K9" s="37"/>
      <c r="L9" s="37"/>
      <c r="M9" s="37"/>
      <c r="N9" s="37"/>
      <c r="O9" s="37"/>
      <c r="P9" s="37"/>
    </row>
    <row r="10" spans="1:16" x14ac:dyDescent="0.2">
      <c r="A10" t="s">
        <v>76</v>
      </c>
      <c r="B10" s="103">
        <v>0</v>
      </c>
      <c r="C10" s="103">
        <v>0</v>
      </c>
      <c r="D10" s="103">
        <v>0</v>
      </c>
      <c r="E10" s="103">
        <v>0</v>
      </c>
      <c r="F10" s="103">
        <v>0</v>
      </c>
      <c r="G10" s="103">
        <v>0</v>
      </c>
      <c r="H10" s="103">
        <v>0</v>
      </c>
      <c r="I10" s="103">
        <v>0</v>
      </c>
      <c r="J10" s="103">
        <v>0</v>
      </c>
      <c r="K10" s="103">
        <v>0</v>
      </c>
      <c r="L10" s="103">
        <v>0</v>
      </c>
      <c r="M10" s="103">
        <v>0</v>
      </c>
      <c r="N10" s="103">
        <v>0</v>
      </c>
      <c r="O10" s="103">
        <v>0</v>
      </c>
      <c r="P10" s="9">
        <f t="shared" ref="P10:P14" si="0">SUM(D10:O10)</f>
        <v>0</v>
      </c>
    </row>
    <row r="11" spans="1:16" x14ac:dyDescent="0.2">
      <c r="A11" t="s">
        <v>77</v>
      </c>
      <c r="B11" s="103">
        <v>0</v>
      </c>
      <c r="C11" s="103">
        <v>0</v>
      </c>
      <c r="D11" s="103">
        <v>0</v>
      </c>
      <c r="E11" s="103">
        <v>0</v>
      </c>
      <c r="F11" s="103">
        <v>0</v>
      </c>
      <c r="G11" s="103">
        <v>0</v>
      </c>
      <c r="H11" s="103">
        <v>0</v>
      </c>
      <c r="I11" s="103">
        <v>0</v>
      </c>
      <c r="J11" s="103">
        <v>0</v>
      </c>
      <c r="K11" s="103">
        <v>0</v>
      </c>
      <c r="L11" s="103">
        <v>0</v>
      </c>
      <c r="M11" s="103">
        <v>0</v>
      </c>
      <c r="N11" s="103">
        <v>0</v>
      </c>
      <c r="O11" s="103">
        <v>0</v>
      </c>
      <c r="P11" s="9">
        <f t="shared" si="0"/>
        <v>0</v>
      </c>
    </row>
    <row r="12" spans="1:16" x14ac:dyDescent="0.2">
      <c r="A12" t="s">
        <v>78</v>
      </c>
      <c r="B12" s="103">
        <v>0</v>
      </c>
      <c r="C12" s="103">
        <v>0</v>
      </c>
      <c r="D12" s="103">
        <v>0</v>
      </c>
      <c r="E12" s="103">
        <v>0</v>
      </c>
      <c r="F12" s="103">
        <v>0</v>
      </c>
      <c r="G12" s="103">
        <v>0</v>
      </c>
      <c r="H12" s="103">
        <v>0</v>
      </c>
      <c r="I12" s="103">
        <v>0</v>
      </c>
      <c r="J12" s="103">
        <v>0</v>
      </c>
      <c r="K12" s="103">
        <v>0</v>
      </c>
      <c r="L12" s="103">
        <v>0</v>
      </c>
      <c r="M12" s="103">
        <v>0</v>
      </c>
      <c r="N12" s="103">
        <v>0</v>
      </c>
      <c r="O12" s="103">
        <v>0</v>
      </c>
      <c r="P12" s="9">
        <f t="shared" si="0"/>
        <v>0</v>
      </c>
    </row>
    <row r="13" spans="1:16" x14ac:dyDescent="0.2">
      <c r="A13" t="s">
        <v>171</v>
      </c>
      <c r="B13" s="103">
        <v>0</v>
      </c>
      <c r="C13" s="103">
        <v>0</v>
      </c>
      <c r="D13" s="103">
        <v>0</v>
      </c>
      <c r="E13" s="103">
        <v>0</v>
      </c>
      <c r="F13" s="103">
        <v>0</v>
      </c>
      <c r="G13" s="103">
        <v>0</v>
      </c>
      <c r="H13" s="103">
        <v>0</v>
      </c>
      <c r="I13" s="103">
        <v>0</v>
      </c>
      <c r="J13" s="103">
        <v>0</v>
      </c>
      <c r="K13" s="103">
        <v>0</v>
      </c>
      <c r="L13" s="103">
        <v>0</v>
      </c>
      <c r="M13" s="103">
        <v>0</v>
      </c>
      <c r="N13" s="103">
        <v>0</v>
      </c>
      <c r="O13" s="103">
        <v>0</v>
      </c>
      <c r="P13" s="9">
        <f t="shared" si="0"/>
        <v>0</v>
      </c>
    </row>
    <row r="14" spans="1:16" x14ac:dyDescent="0.2">
      <c r="A14" t="s">
        <v>79</v>
      </c>
      <c r="B14" s="103">
        <v>0</v>
      </c>
      <c r="C14" s="103">
        <v>0</v>
      </c>
      <c r="D14" s="103">
        <v>0</v>
      </c>
      <c r="E14" s="103">
        <v>0</v>
      </c>
      <c r="F14" s="103">
        <v>0</v>
      </c>
      <c r="G14" s="103">
        <v>0</v>
      </c>
      <c r="H14" s="103">
        <v>0</v>
      </c>
      <c r="I14" s="103">
        <v>0</v>
      </c>
      <c r="J14" s="103">
        <v>0</v>
      </c>
      <c r="K14" s="103">
        <v>0</v>
      </c>
      <c r="L14" s="103">
        <v>0</v>
      </c>
      <c r="M14" s="103">
        <v>0</v>
      </c>
      <c r="N14" s="103">
        <v>0</v>
      </c>
      <c r="O14" s="103">
        <v>0</v>
      </c>
      <c r="P14" s="9">
        <f t="shared" si="0"/>
        <v>0</v>
      </c>
    </row>
    <row r="15" spans="1:16" x14ac:dyDescent="0.2">
      <c r="A15" t="s">
        <v>43</v>
      </c>
      <c r="B15" s="103">
        <v>0</v>
      </c>
      <c r="C15" s="103">
        <v>0</v>
      </c>
      <c r="D15" s="103">
        <v>0</v>
      </c>
      <c r="E15" s="103">
        <v>0</v>
      </c>
      <c r="F15" s="103">
        <v>0</v>
      </c>
      <c r="G15" s="103">
        <v>0</v>
      </c>
      <c r="H15" s="103">
        <v>0</v>
      </c>
      <c r="I15" s="103">
        <v>0</v>
      </c>
      <c r="J15" s="103">
        <v>0</v>
      </c>
      <c r="K15" s="103">
        <v>0</v>
      </c>
      <c r="L15" s="103">
        <v>0</v>
      </c>
      <c r="M15" s="103">
        <v>0</v>
      </c>
      <c r="N15" s="103">
        <v>0</v>
      </c>
      <c r="O15" s="103">
        <v>0</v>
      </c>
      <c r="P15" s="9">
        <f t="shared" ref="P15:P19" si="1">SUM(D15:O15)</f>
        <v>0</v>
      </c>
    </row>
    <row r="16" spans="1:16" x14ac:dyDescent="0.2">
      <c r="A16" t="s">
        <v>44</v>
      </c>
      <c r="B16" s="103">
        <v>0</v>
      </c>
      <c r="C16" s="103">
        <v>0</v>
      </c>
      <c r="D16" s="103">
        <v>0</v>
      </c>
      <c r="E16" s="103">
        <v>0</v>
      </c>
      <c r="F16" s="103">
        <v>0</v>
      </c>
      <c r="G16" s="103">
        <v>0</v>
      </c>
      <c r="H16" s="103">
        <v>0</v>
      </c>
      <c r="I16" s="103">
        <v>0</v>
      </c>
      <c r="J16" s="103">
        <v>0</v>
      </c>
      <c r="K16" s="103">
        <v>0</v>
      </c>
      <c r="L16" s="103">
        <v>0</v>
      </c>
      <c r="M16" s="103">
        <v>0</v>
      </c>
      <c r="N16" s="103">
        <v>0</v>
      </c>
      <c r="O16" s="103">
        <v>0</v>
      </c>
      <c r="P16" s="9">
        <f t="shared" si="1"/>
        <v>0</v>
      </c>
    </row>
    <row r="17" spans="1:16" x14ac:dyDescent="0.2">
      <c r="A17" t="s">
        <v>45</v>
      </c>
      <c r="B17" s="103">
        <v>0</v>
      </c>
      <c r="C17" s="103">
        <v>0</v>
      </c>
      <c r="D17" s="103">
        <v>0</v>
      </c>
      <c r="E17" s="103">
        <v>0</v>
      </c>
      <c r="F17" s="103">
        <v>0</v>
      </c>
      <c r="G17" s="103">
        <v>0</v>
      </c>
      <c r="H17" s="103">
        <v>0</v>
      </c>
      <c r="I17" s="103">
        <v>0</v>
      </c>
      <c r="J17" s="103">
        <v>0</v>
      </c>
      <c r="K17" s="103">
        <v>0</v>
      </c>
      <c r="L17" s="103">
        <v>0</v>
      </c>
      <c r="M17" s="103">
        <v>0</v>
      </c>
      <c r="N17" s="103">
        <v>0</v>
      </c>
      <c r="O17" s="103">
        <v>0</v>
      </c>
      <c r="P17" s="9">
        <f t="shared" si="1"/>
        <v>0</v>
      </c>
    </row>
    <row r="18" spans="1:16" x14ac:dyDescent="0.2">
      <c r="A18" t="s">
        <v>172</v>
      </c>
      <c r="B18" s="103">
        <v>0</v>
      </c>
      <c r="C18" s="103">
        <v>0</v>
      </c>
      <c r="D18" s="103">
        <v>0</v>
      </c>
      <c r="E18" s="103">
        <v>0</v>
      </c>
      <c r="F18" s="103">
        <v>0</v>
      </c>
      <c r="G18" s="103">
        <v>0</v>
      </c>
      <c r="H18" s="103">
        <v>0</v>
      </c>
      <c r="I18" s="103">
        <v>0</v>
      </c>
      <c r="J18" s="103">
        <v>0</v>
      </c>
      <c r="K18" s="103">
        <v>0</v>
      </c>
      <c r="L18" s="103">
        <v>0</v>
      </c>
      <c r="M18" s="103">
        <v>0</v>
      </c>
      <c r="N18" s="103">
        <v>0</v>
      </c>
      <c r="O18" s="103">
        <v>0</v>
      </c>
      <c r="P18" s="9">
        <f t="shared" si="1"/>
        <v>0</v>
      </c>
    </row>
    <row r="19" spans="1:16" x14ac:dyDescent="0.2">
      <c r="A19" t="s">
        <v>47</v>
      </c>
      <c r="B19" s="103">
        <v>0</v>
      </c>
      <c r="C19" s="103">
        <v>0</v>
      </c>
      <c r="D19" s="103">
        <v>0</v>
      </c>
      <c r="E19" s="103">
        <v>0</v>
      </c>
      <c r="F19" s="103">
        <v>0</v>
      </c>
      <c r="G19" s="103">
        <v>0</v>
      </c>
      <c r="H19" s="103">
        <v>0</v>
      </c>
      <c r="I19" s="103">
        <v>0</v>
      </c>
      <c r="J19" s="103">
        <v>0</v>
      </c>
      <c r="K19" s="103">
        <v>0</v>
      </c>
      <c r="L19" s="103">
        <v>0</v>
      </c>
      <c r="M19" s="103">
        <v>0</v>
      </c>
      <c r="N19" s="103">
        <v>0</v>
      </c>
      <c r="O19" s="103">
        <v>0</v>
      </c>
      <c r="P19" s="9">
        <f t="shared" si="1"/>
        <v>0</v>
      </c>
    </row>
    <row r="20" spans="1:16" ht="17" x14ac:dyDescent="0.2">
      <c r="A20" s="38" t="s">
        <v>162</v>
      </c>
      <c r="B20" s="37"/>
      <c r="C20" s="37"/>
      <c r="D20" s="37"/>
      <c r="E20" s="37"/>
      <c r="F20" s="37"/>
      <c r="G20" s="37"/>
      <c r="H20" s="37"/>
      <c r="I20" s="37"/>
      <c r="J20" s="37"/>
      <c r="K20" s="37"/>
      <c r="L20" s="37"/>
      <c r="M20" s="37"/>
      <c r="N20" s="37"/>
      <c r="O20" s="37"/>
      <c r="P20" s="37"/>
    </row>
    <row r="21" spans="1:16" x14ac:dyDescent="0.2">
      <c r="A21" t="s">
        <v>165</v>
      </c>
      <c r="B21" s="103">
        <v>0</v>
      </c>
      <c r="C21" s="103">
        <v>0</v>
      </c>
      <c r="D21" s="103">
        <v>0</v>
      </c>
      <c r="E21" s="103">
        <v>0</v>
      </c>
      <c r="F21" s="103">
        <v>0</v>
      </c>
      <c r="G21" s="103">
        <v>0</v>
      </c>
      <c r="H21" s="103">
        <v>0</v>
      </c>
      <c r="I21" s="103">
        <v>0</v>
      </c>
      <c r="J21" s="103">
        <v>0</v>
      </c>
      <c r="K21" s="103">
        <v>0</v>
      </c>
      <c r="L21" s="103">
        <v>0</v>
      </c>
      <c r="M21" s="103">
        <v>0</v>
      </c>
      <c r="N21" s="103">
        <v>0</v>
      </c>
      <c r="O21" s="103">
        <v>0</v>
      </c>
      <c r="P21" s="9">
        <f t="shared" ref="P21:P24" si="2">SUM(D21:O21)</f>
        <v>0</v>
      </c>
    </row>
    <row r="22" spans="1:16" x14ac:dyDescent="0.2">
      <c r="A22" t="s">
        <v>161</v>
      </c>
      <c r="B22" s="103">
        <v>0</v>
      </c>
      <c r="C22" s="103">
        <v>0</v>
      </c>
      <c r="D22" s="103">
        <v>0</v>
      </c>
      <c r="E22" s="103">
        <v>0</v>
      </c>
      <c r="F22" s="103">
        <v>0</v>
      </c>
      <c r="G22" s="103">
        <v>0</v>
      </c>
      <c r="H22" s="103">
        <v>0</v>
      </c>
      <c r="I22" s="103">
        <v>0</v>
      </c>
      <c r="J22" s="103">
        <v>0</v>
      </c>
      <c r="K22" s="103">
        <v>0</v>
      </c>
      <c r="L22" s="103">
        <v>0</v>
      </c>
      <c r="M22" s="103">
        <v>0</v>
      </c>
      <c r="N22" s="103">
        <v>0</v>
      </c>
      <c r="O22" s="103">
        <v>0</v>
      </c>
      <c r="P22" s="9">
        <f t="shared" si="2"/>
        <v>0</v>
      </c>
    </row>
    <row r="23" spans="1:16" x14ac:dyDescent="0.2">
      <c r="A23" t="s">
        <v>166</v>
      </c>
      <c r="B23" s="103">
        <v>0</v>
      </c>
      <c r="C23" s="103">
        <v>0</v>
      </c>
      <c r="D23" s="103">
        <v>0</v>
      </c>
      <c r="E23" s="103">
        <v>0</v>
      </c>
      <c r="F23" s="103">
        <v>0</v>
      </c>
      <c r="G23" s="103">
        <v>0</v>
      </c>
      <c r="H23" s="103">
        <v>0</v>
      </c>
      <c r="I23" s="103">
        <v>0</v>
      </c>
      <c r="J23" s="103">
        <v>0</v>
      </c>
      <c r="K23" s="103">
        <v>0</v>
      </c>
      <c r="L23" s="103">
        <v>0</v>
      </c>
      <c r="M23" s="103">
        <v>0</v>
      </c>
      <c r="N23" s="103">
        <v>0</v>
      </c>
      <c r="O23" s="103">
        <v>0</v>
      </c>
      <c r="P23" s="9">
        <f t="shared" si="2"/>
        <v>0</v>
      </c>
    </row>
    <row r="24" spans="1:16" ht="16" x14ac:dyDescent="0.2">
      <c r="A24" s="36" t="s">
        <v>164</v>
      </c>
      <c r="B24" s="103">
        <v>0</v>
      </c>
      <c r="C24" s="103">
        <v>0</v>
      </c>
      <c r="D24" s="103">
        <v>0</v>
      </c>
      <c r="E24" s="103">
        <v>0</v>
      </c>
      <c r="F24" s="103">
        <v>0</v>
      </c>
      <c r="G24" s="103">
        <v>0</v>
      </c>
      <c r="H24" s="103">
        <v>0</v>
      </c>
      <c r="I24" s="103">
        <v>0</v>
      </c>
      <c r="J24" s="103">
        <v>0</v>
      </c>
      <c r="K24" s="103">
        <v>0</v>
      </c>
      <c r="L24" s="103">
        <v>0</v>
      </c>
      <c r="M24" s="103">
        <v>0</v>
      </c>
      <c r="N24" s="103">
        <v>0</v>
      </c>
      <c r="O24" s="103">
        <v>0</v>
      </c>
      <c r="P24" s="9">
        <f t="shared" si="2"/>
        <v>0</v>
      </c>
    </row>
    <row r="25" spans="1:16" x14ac:dyDescent="0.2">
      <c r="B25" s="34"/>
      <c r="C25" s="34"/>
      <c r="D25" s="34"/>
      <c r="E25" s="34"/>
      <c r="F25" s="34"/>
      <c r="G25" s="34"/>
      <c r="H25" s="34"/>
      <c r="I25" s="34"/>
      <c r="J25" s="34"/>
      <c r="K25" s="34"/>
      <c r="L25" s="34"/>
      <c r="M25" s="34"/>
      <c r="N25" s="34"/>
      <c r="O25" s="34"/>
      <c r="P25" s="34"/>
    </row>
    <row r="26" spans="1:16" s="2" customFormat="1" ht="17" thickBot="1" x14ac:dyDescent="0.25">
      <c r="A26" s="3" t="s">
        <v>48</v>
      </c>
      <c r="B26" s="35">
        <f t="shared" ref="B26:P26" si="3">SUM(B10:B24)</f>
        <v>0</v>
      </c>
      <c r="C26" s="35">
        <f t="shared" si="3"/>
        <v>0</v>
      </c>
      <c r="D26" s="35">
        <f t="shared" si="3"/>
        <v>0</v>
      </c>
      <c r="E26" s="35">
        <f t="shared" si="3"/>
        <v>0</v>
      </c>
      <c r="F26" s="35">
        <f t="shared" si="3"/>
        <v>0</v>
      </c>
      <c r="G26" s="35">
        <f t="shared" si="3"/>
        <v>0</v>
      </c>
      <c r="H26" s="35">
        <f t="shared" si="3"/>
        <v>0</v>
      </c>
      <c r="I26" s="35">
        <f t="shared" si="3"/>
        <v>0</v>
      </c>
      <c r="J26" s="35">
        <f t="shared" si="3"/>
        <v>0</v>
      </c>
      <c r="K26" s="35">
        <f t="shared" si="3"/>
        <v>0</v>
      </c>
      <c r="L26" s="35">
        <f t="shared" si="3"/>
        <v>0</v>
      </c>
      <c r="M26" s="35">
        <f t="shared" si="3"/>
        <v>0</v>
      </c>
      <c r="N26" s="35">
        <f t="shared" si="3"/>
        <v>0</v>
      </c>
      <c r="O26" s="35">
        <f t="shared" si="3"/>
        <v>0</v>
      </c>
      <c r="P26" s="35">
        <f t="shared" si="3"/>
        <v>0</v>
      </c>
    </row>
    <row r="28" spans="1:16" x14ac:dyDescent="0.2">
      <c r="A28" s="5" t="s">
        <v>167</v>
      </c>
    </row>
    <row r="29" spans="1:16" x14ac:dyDescent="0.2">
      <c r="A29" s="5"/>
    </row>
    <row r="30" spans="1:16" x14ac:dyDescent="0.2">
      <c r="A30" s="116" t="s">
        <v>254</v>
      </c>
    </row>
    <row r="31" spans="1:16" x14ac:dyDescent="0.2">
      <c r="A31" s="13" t="s">
        <v>255</v>
      </c>
    </row>
    <row r="32" spans="1:16" ht="13.5" customHeight="1" x14ac:dyDescent="0.2"/>
    <row r="33" spans="1:6" x14ac:dyDescent="0.2">
      <c r="A33" s="148" t="s">
        <v>245</v>
      </c>
      <c r="B33" s="149"/>
      <c r="C33" s="149"/>
      <c r="D33" s="149"/>
      <c r="E33" s="149"/>
      <c r="F33" s="149"/>
    </row>
    <row r="34" spans="1:6" x14ac:dyDescent="0.2">
      <c r="A34" s="149"/>
      <c r="B34" s="149"/>
      <c r="C34" s="149"/>
      <c r="D34" s="149"/>
      <c r="E34" s="149"/>
      <c r="F34" s="149"/>
    </row>
    <row r="35" spans="1:6" ht="45.75" customHeight="1" x14ac:dyDescent="0.2">
      <c r="A35" s="149"/>
      <c r="B35" s="149"/>
      <c r="C35" s="149"/>
      <c r="D35" s="149"/>
      <c r="E35" s="149"/>
      <c r="F35" s="149"/>
    </row>
  </sheetData>
  <mergeCells count="2">
    <mergeCell ref="O1:P1"/>
    <mergeCell ref="A33:F35"/>
  </mergeCells>
  <phoneticPr fontId="18" type="noConversion"/>
  <hyperlinks>
    <hyperlink ref="A24" r:id="rId1" display="https://www.gpo.gov/fdsys/pkg/PLAW-116publ127/pdf/PLAW-116publ127.pdf" xr:uid="{BDA7A52F-6590-43DB-9F6E-E83CBE54D129}"/>
  </hyperlinks>
  <pageMargins left="0.7" right="0.7" top="0.75" bottom="0.75" header="0.3" footer="0.3"/>
  <pageSetup orientation="portrait" verticalDpi="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2A6B6-FB79-4A58-89C3-DF193EE40D08}">
  <dimension ref="A1:N44"/>
  <sheetViews>
    <sheetView topLeftCell="A13" workbookViewId="0">
      <selection activeCell="B14" sqref="B14"/>
    </sheetView>
  </sheetViews>
  <sheetFormatPr baseColWidth="10" defaultColWidth="8.83203125" defaultRowHeight="15" x14ac:dyDescent="0.2"/>
  <cols>
    <col min="2" max="2" width="27" customWidth="1"/>
    <col min="3" max="3" width="25.5" customWidth="1"/>
    <col min="5" max="5" width="17.1640625" bestFit="1" customWidth="1"/>
    <col min="6" max="6" width="14.83203125" bestFit="1" customWidth="1"/>
    <col min="7" max="7" width="17.5" bestFit="1" customWidth="1"/>
    <col min="8" max="8" width="11" customWidth="1"/>
    <col min="9" max="9" width="14.83203125" bestFit="1" customWidth="1"/>
    <col min="10" max="10" width="15.1640625" customWidth="1"/>
    <col min="11" max="11" width="25.5" customWidth="1"/>
    <col min="12" max="12" width="19.33203125" customWidth="1"/>
    <col min="13" max="13" width="21.5" customWidth="1"/>
    <col min="14" max="14" width="14.6640625" customWidth="1"/>
  </cols>
  <sheetData>
    <row r="1" spans="1:14" ht="48.75" customHeight="1" x14ac:dyDescent="0.2">
      <c r="A1" s="80"/>
      <c r="B1" s="80"/>
      <c r="C1" s="80"/>
      <c r="D1" s="80"/>
      <c r="E1" s="80"/>
      <c r="F1" s="80"/>
      <c r="G1" s="80"/>
      <c r="H1" s="80"/>
      <c r="I1" s="80"/>
      <c r="J1" s="80"/>
      <c r="K1" s="80"/>
      <c r="L1" s="80"/>
      <c r="M1" s="146" t="s">
        <v>242</v>
      </c>
      <c r="N1" s="146"/>
    </row>
    <row r="2" spans="1:14" x14ac:dyDescent="0.2">
      <c r="F2" s="13"/>
    </row>
    <row r="3" spans="1:14" x14ac:dyDescent="0.2">
      <c r="B3" s="82" t="s">
        <v>252</v>
      </c>
      <c r="F3" s="13"/>
    </row>
    <row r="4" spans="1:14" x14ac:dyDescent="0.2">
      <c r="B4" s="82"/>
      <c r="F4" s="13"/>
    </row>
    <row r="5" spans="1:14" ht="19" x14ac:dyDescent="0.25">
      <c r="B5" s="78" t="s">
        <v>199</v>
      </c>
    </row>
    <row r="6" spans="1:14" ht="9" customHeight="1" x14ac:dyDescent="0.25">
      <c r="B6" s="78"/>
    </row>
    <row r="7" spans="1:14" x14ac:dyDescent="0.2">
      <c r="B7" t="s">
        <v>200</v>
      </c>
    </row>
    <row r="8" spans="1:14" x14ac:dyDescent="0.2">
      <c r="B8" t="s">
        <v>201</v>
      </c>
    </row>
    <row r="10" spans="1:14" s="43" customFormat="1" ht="60" x14ac:dyDescent="0.2">
      <c r="B10" s="83" t="s">
        <v>81</v>
      </c>
      <c r="C10" s="83" t="s">
        <v>82</v>
      </c>
      <c r="D10" s="83" t="s">
        <v>83</v>
      </c>
      <c r="E10" s="83" t="s">
        <v>203</v>
      </c>
      <c r="F10" s="83" t="s">
        <v>173</v>
      </c>
      <c r="G10" s="83" t="s">
        <v>174</v>
      </c>
      <c r="H10" s="83" t="s">
        <v>175</v>
      </c>
      <c r="I10" s="83" t="s">
        <v>202</v>
      </c>
      <c r="J10" s="83" t="s">
        <v>47</v>
      </c>
      <c r="K10" s="83" t="s">
        <v>43</v>
      </c>
      <c r="L10" s="83" t="s">
        <v>44</v>
      </c>
      <c r="M10" s="83" t="s">
        <v>45</v>
      </c>
      <c r="N10" s="83" t="s">
        <v>172</v>
      </c>
    </row>
    <row r="11" spans="1:14" x14ac:dyDescent="0.2">
      <c r="B11" s="118" t="s">
        <v>176</v>
      </c>
      <c r="C11" s="118" t="s">
        <v>176</v>
      </c>
      <c r="E11" s="103">
        <v>0</v>
      </c>
      <c r="F11" s="103">
        <v>0</v>
      </c>
      <c r="G11" s="103">
        <v>0</v>
      </c>
      <c r="H11" s="103">
        <v>0</v>
      </c>
      <c r="I11" s="9">
        <f>IF(SUM(E11:H11)&gt;100000,SUM(E11:H11)-100000,)</f>
        <v>0</v>
      </c>
      <c r="J11" s="103">
        <v>0</v>
      </c>
      <c r="K11" s="103">
        <v>0</v>
      </c>
      <c r="L11" s="103">
        <v>0</v>
      </c>
      <c r="M11" s="103">
        <v>0</v>
      </c>
      <c r="N11" s="103">
        <v>0</v>
      </c>
    </row>
    <row r="12" spans="1:14" x14ac:dyDescent="0.2">
      <c r="B12" s="118" t="s">
        <v>177</v>
      </c>
      <c r="C12" s="118" t="s">
        <v>177</v>
      </c>
      <c r="E12" s="103">
        <v>0</v>
      </c>
      <c r="F12" s="103">
        <v>0</v>
      </c>
      <c r="G12" s="103">
        <v>0</v>
      </c>
      <c r="H12" s="103">
        <v>0</v>
      </c>
      <c r="I12" s="9">
        <f t="shared" ref="I12:I33" si="0">IF(SUM(E12:H12)&gt;100000,SUM(E12:H12)-100000,)</f>
        <v>0</v>
      </c>
      <c r="J12" s="103">
        <v>0</v>
      </c>
      <c r="K12" s="103">
        <v>0</v>
      </c>
      <c r="L12" s="103">
        <v>0</v>
      </c>
      <c r="M12" s="103">
        <v>0</v>
      </c>
      <c r="N12" s="103">
        <v>0</v>
      </c>
    </row>
    <row r="13" spans="1:14" x14ac:dyDescent="0.2">
      <c r="B13" s="118" t="s">
        <v>178</v>
      </c>
      <c r="C13" s="118" t="s">
        <v>178</v>
      </c>
      <c r="E13" s="103">
        <v>0</v>
      </c>
      <c r="F13" s="103">
        <v>0</v>
      </c>
      <c r="G13" s="103">
        <v>0</v>
      </c>
      <c r="H13" s="103">
        <v>0</v>
      </c>
      <c r="I13" s="9">
        <f t="shared" si="0"/>
        <v>0</v>
      </c>
      <c r="J13" s="103">
        <v>0</v>
      </c>
      <c r="K13" s="103">
        <v>0</v>
      </c>
      <c r="L13" s="103">
        <v>0</v>
      </c>
      <c r="M13" s="103">
        <v>0</v>
      </c>
      <c r="N13" s="103">
        <v>0</v>
      </c>
    </row>
    <row r="14" spans="1:14" x14ac:dyDescent="0.2">
      <c r="B14" s="118" t="s">
        <v>179</v>
      </c>
      <c r="C14" s="118" t="s">
        <v>179</v>
      </c>
      <c r="E14" s="103">
        <v>0</v>
      </c>
      <c r="F14" s="103">
        <v>0</v>
      </c>
      <c r="G14" s="103">
        <v>0</v>
      </c>
      <c r="H14" s="103">
        <v>0</v>
      </c>
      <c r="I14" s="9">
        <f t="shared" si="0"/>
        <v>0</v>
      </c>
      <c r="J14" s="103">
        <v>0</v>
      </c>
      <c r="K14" s="103">
        <v>0</v>
      </c>
      <c r="L14" s="103">
        <v>0</v>
      </c>
      <c r="M14" s="103">
        <v>0</v>
      </c>
      <c r="N14" s="103">
        <v>0</v>
      </c>
    </row>
    <row r="15" spans="1:14" x14ac:dyDescent="0.2">
      <c r="B15" s="118" t="s">
        <v>180</v>
      </c>
      <c r="C15" s="118" t="s">
        <v>180</v>
      </c>
      <c r="E15" s="103">
        <v>0</v>
      </c>
      <c r="F15" s="103">
        <v>0</v>
      </c>
      <c r="G15" s="103">
        <v>0</v>
      </c>
      <c r="H15" s="103">
        <v>0</v>
      </c>
      <c r="I15" s="9">
        <f t="shared" si="0"/>
        <v>0</v>
      </c>
      <c r="J15" s="103">
        <v>0</v>
      </c>
      <c r="K15" s="103">
        <v>0</v>
      </c>
      <c r="L15" s="103">
        <v>0</v>
      </c>
      <c r="M15" s="103">
        <v>0</v>
      </c>
      <c r="N15" s="103">
        <v>0</v>
      </c>
    </row>
    <row r="16" spans="1:14" x14ac:dyDescent="0.2">
      <c r="B16" s="118" t="s">
        <v>181</v>
      </c>
      <c r="C16" s="118" t="s">
        <v>181</v>
      </c>
      <c r="E16" s="103">
        <v>0</v>
      </c>
      <c r="F16" s="103">
        <v>0</v>
      </c>
      <c r="G16" s="103">
        <v>0</v>
      </c>
      <c r="H16" s="103">
        <v>0</v>
      </c>
      <c r="I16" s="9">
        <f t="shared" si="0"/>
        <v>0</v>
      </c>
      <c r="J16" s="103">
        <v>0</v>
      </c>
      <c r="K16" s="103">
        <v>0</v>
      </c>
      <c r="L16" s="103">
        <v>0</v>
      </c>
      <c r="M16" s="103">
        <v>0</v>
      </c>
      <c r="N16" s="103">
        <v>0</v>
      </c>
    </row>
    <row r="17" spans="2:14" x14ac:dyDescent="0.2">
      <c r="B17" s="118" t="s">
        <v>182</v>
      </c>
      <c r="C17" s="118" t="s">
        <v>182</v>
      </c>
      <c r="E17" s="103">
        <v>0</v>
      </c>
      <c r="F17" s="103">
        <v>0</v>
      </c>
      <c r="G17" s="103">
        <v>0</v>
      </c>
      <c r="H17" s="103">
        <v>0</v>
      </c>
      <c r="I17" s="9">
        <f t="shared" si="0"/>
        <v>0</v>
      </c>
      <c r="J17" s="103">
        <v>0</v>
      </c>
      <c r="K17" s="103">
        <v>0</v>
      </c>
      <c r="L17" s="103">
        <v>0</v>
      </c>
      <c r="M17" s="103">
        <v>0</v>
      </c>
      <c r="N17" s="103">
        <v>0</v>
      </c>
    </row>
    <row r="18" spans="2:14" x14ac:dyDescent="0.2">
      <c r="B18" s="118" t="s">
        <v>183</v>
      </c>
      <c r="C18" s="118" t="s">
        <v>183</v>
      </c>
      <c r="E18" s="103">
        <v>0</v>
      </c>
      <c r="F18" s="103">
        <v>0</v>
      </c>
      <c r="G18" s="103">
        <v>0</v>
      </c>
      <c r="H18" s="103">
        <v>0</v>
      </c>
      <c r="I18" s="9">
        <f t="shared" si="0"/>
        <v>0</v>
      </c>
      <c r="J18" s="103">
        <v>0</v>
      </c>
      <c r="K18" s="103">
        <v>0</v>
      </c>
      <c r="L18" s="103">
        <v>0</v>
      </c>
      <c r="M18" s="103">
        <v>0</v>
      </c>
      <c r="N18" s="103">
        <v>0</v>
      </c>
    </row>
    <row r="19" spans="2:14" x14ac:dyDescent="0.2">
      <c r="B19" s="118" t="s">
        <v>184</v>
      </c>
      <c r="C19" s="118" t="s">
        <v>184</v>
      </c>
      <c r="E19" s="103">
        <v>0</v>
      </c>
      <c r="F19" s="103">
        <v>0</v>
      </c>
      <c r="G19" s="103">
        <v>0</v>
      </c>
      <c r="H19" s="103">
        <v>0</v>
      </c>
      <c r="I19" s="9">
        <f t="shared" si="0"/>
        <v>0</v>
      </c>
      <c r="J19" s="103">
        <v>0</v>
      </c>
      <c r="K19" s="103">
        <v>0</v>
      </c>
      <c r="L19" s="103">
        <v>0</v>
      </c>
      <c r="M19" s="103">
        <v>0</v>
      </c>
      <c r="N19" s="103">
        <v>0</v>
      </c>
    </row>
    <row r="20" spans="2:14" x14ac:dyDescent="0.2">
      <c r="B20" s="118" t="s">
        <v>185</v>
      </c>
      <c r="C20" s="118" t="s">
        <v>185</v>
      </c>
      <c r="E20" s="103">
        <v>0</v>
      </c>
      <c r="F20" s="103">
        <v>0</v>
      </c>
      <c r="G20" s="103">
        <v>0</v>
      </c>
      <c r="H20" s="103">
        <v>0</v>
      </c>
      <c r="I20" s="9">
        <f t="shared" si="0"/>
        <v>0</v>
      </c>
      <c r="J20" s="103">
        <v>0</v>
      </c>
      <c r="K20" s="103">
        <v>0</v>
      </c>
      <c r="L20" s="103">
        <v>0</v>
      </c>
      <c r="M20" s="103">
        <v>0</v>
      </c>
      <c r="N20" s="103">
        <v>0</v>
      </c>
    </row>
    <row r="21" spans="2:14" x14ac:dyDescent="0.2">
      <c r="B21" s="118" t="s">
        <v>186</v>
      </c>
      <c r="C21" s="118" t="s">
        <v>186</v>
      </c>
      <c r="E21" s="103">
        <v>0</v>
      </c>
      <c r="F21" s="103">
        <v>0</v>
      </c>
      <c r="G21" s="103">
        <v>0</v>
      </c>
      <c r="H21" s="103">
        <v>0</v>
      </c>
      <c r="I21" s="9">
        <f t="shared" si="0"/>
        <v>0</v>
      </c>
      <c r="J21" s="103">
        <v>0</v>
      </c>
      <c r="K21" s="103">
        <v>0</v>
      </c>
      <c r="L21" s="103">
        <v>0</v>
      </c>
      <c r="M21" s="103">
        <v>0</v>
      </c>
      <c r="N21" s="103">
        <v>0</v>
      </c>
    </row>
    <row r="22" spans="2:14" x14ac:dyDescent="0.2">
      <c r="B22" s="118" t="s">
        <v>187</v>
      </c>
      <c r="C22" s="118" t="s">
        <v>187</v>
      </c>
      <c r="E22" s="103">
        <v>0</v>
      </c>
      <c r="F22" s="103">
        <v>0</v>
      </c>
      <c r="G22" s="103">
        <v>0</v>
      </c>
      <c r="H22" s="103">
        <v>0</v>
      </c>
      <c r="I22" s="9">
        <f t="shared" si="0"/>
        <v>0</v>
      </c>
      <c r="J22" s="103">
        <v>0</v>
      </c>
      <c r="K22" s="103">
        <v>0</v>
      </c>
      <c r="L22" s="103">
        <v>0</v>
      </c>
      <c r="M22" s="103">
        <v>0</v>
      </c>
      <c r="N22" s="103">
        <v>0</v>
      </c>
    </row>
    <row r="23" spans="2:14" x14ac:dyDescent="0.2">
      <c r="B23" s="118" t="s">
        <v>188</v>
      </c>
      <c r="C23" s="118" t="s">
        <v>188</v>
      </c>
      <c r="E23" s="103">
        <v>0</v>
      </c>
      <c r="F23" s="103">
        <v>0</v>
      </c>
      <c r="G23" s="103">
        <v>0</v>
      </c>
      <c r="H23" s="103">
        <v>0</v>
      </c>
      <c r="I23" s="9">
        <f t="shared" si="0"/>
        <v>0</v>
      </c>
      <c r="J23" s="103">
        <v>0</v>
      </c>
      <c r="K23" s="103">
        <v>0</v>
      </c>
      <c r="L23" s="103">
        <v>0</v>
      </c>
      <c r="M23" s="103">
        <v>0</v>
      </c>
      <c r="N23" s="103">
        <v>0</v>
      </c>
    </row>
    <row r="24" spans="2:14" x14ac:dyDescent="0.2">
      <c r="B24" s="118" t="s">
        <v>189</v>
      </c>
      <c r="C24" s="118" t="s">
        <v>189</v>
      </c>
      <c r="E24" s="103">
        <v>0</v>
      </c>
      <c r="F24" s="103">
        <v>0</v>
      </c>
      <c r="G24" s="103">
        <v>0</v>
      </c>
      <c r="H24" s="103">
        <v>0</v>
      </c>
      <c r="I24" s="9">
        <f t="shared" si="0"/>
        <v>0</v>
      </c>
      <c r="J24" s="103">
        <v>0</v>
      </c>
      <c r="K24" s="103">
        <v>0</v>
      </c>
      <c r="L24" s="103">
        <v>0</v>
      </c>
      <c r="M24" s="103">
        <v>0</v>
      </c>
      <c r="N24" s="103">
        <v>0</v>
      </c>
    </row>
    <row r="25" spans="2:14" x14ac:dyDescent="0.2">
      <c r="B25" s="118" t="s">
        <v>190</v>
      </c>
      <c r="C25" s="118" t="s">
        <v>190</v>
      </c>
      <c r="E25" s="103">
        <v>0</v>
      </c>
      <c r="F25" s="103">
        <v>0</v>
      </c>
      <c r="G25" s="103">
        <v>0</v>
      </c>
      <c r="H25" s="103">
        <v>0</v>
      </c>
      <c r="I25" s="9">
        <f t="shared" si="0"/>
        <v>0</v>
      </c>
      <c r="J25" s="103">
        <v>0</v>
      </c>
      <c r="K25" s="103">
        <v>0</v>
      </c>
      <c r="L25" s="103">
        <v>0</v>
      </c>
      <c r="M25" s="103">
        <v>0</v>
      </c>
      <c r="N25" s="103">
        <v>0</v>
      </c>
    </row>
    <row r="26" spans="2:14" x14ac:dyDescent="0.2">
      <c r="B26" s="118" t="s">
        <v>191</v>
      </c>
      <c r="C26" s="118" t="s">
        <v>191</v>
      </c>
      <c r="E26" s="103">
        <v>0</v>
      </c>
      <c r="F26" s="103">
        <v>0</v>
      </c>
      <c r="G26" s="103">
        <v>0</v>
      </c>
      <c r="H26" s="103">
        <v>0</v>
      </c>
      <c r="I26" s="9">
        <f t="shared" si="0"/>
        <v>0</v>
      </c>
      <c r="J26" s="103">
        <v>0</v>
      </c>
      <c r="K26" s="103">
        <v>0</v>
      </c>
      <c r="L26" s="103">
        <v>0</v>
      </c>
      <c r="M26" s="103">
        <v>0</v>
      </c>
      <c r="N26" s="103">
        <v>0</v>
      </c>
    </row>
    <row r="27" spans="2:14" x14ac:dyDescent="0.2">
      <c r="B27" s="118" t="s">
        <v>192</v>
      </c>
      <c r="C27" s="118" t="s">
        <v>192</v>
      </c>
      <c r="E27" s="103">
        <v>0</v>
      </c>
      <c r="F27" s="103">
        <v>0</v>
      </c>
      <c r="G27" s="103">
        <v>0</v>
      </c>
      <c r="H27" s="103">
        <v>0</v>
      </c>
      <c r="I27" s="9">
        <f t="shared" si="0"/>
        <v>0</v>
      </c>
      <c r="J27" s="103">
        <v>0</v>
      </c>
      <c r="K27" s="103">
        <v>0</v>
      </c>
      <c r="L27" s="103">
        <v>0</v>
      </c>
      <c r="M27" s="103">
        <v>0</v>
      </c>
      <c r="N27" s="103">
        <v>0</v>
      </c>
    </row>
    <row r="28" spans="2:14" x14ac:dyDescent="0.2">
      <c r="B28" s="118" t="s">
        <v>193</v>
      </c>
      <c r="C28" s="118" t="s">
        <v>193</v>
      </c>
      <c r="E28" s="103">
        <v>0</v>
      </c>
      <c r="F28" s="103">
        <v>0</v>
      </c>
      <c r="G28" s="103">
        <v>0</v>
      </c>
      <c r="H28" s="103">
        <v>0</v>
      </c>
      <c r="I28" s="9">
        <f t="shared" si="0"/>
        <v>0</v>
      </c>
      <c r="J28" s="103">
        <v>0</v>
      </c>
      <c r="K28" s="103">
        <v>0</v>
      </c>
      <c r="L28" s="103">
        <v>0</v>
      </c>
      <c r="M28" s="103">
        <v>0</v>
      </c>
      <c r="N28" s="103">
        <v>0</v>
      </c>
    </row>
    <row r="29" spans="2:14" x14ac:dyDescent="0.2">
      <c r="B29" s="118" t="s">
        <v>194</v>
      </c>
      <c r="C29" s="118" t="s">
        <v>194</v>
      </c>
      <c r="E29" s="103">
        <v>0</v>
      </c>
      <c r="F29" s="103">
        <v>0</v>
      </c>
      <c r="G29" s="103">
        <v>0</v>
      </c>
      <c r="H29" s="103">
        <v>0</v>
      </c>
      <c r="I29" s="9">
        <f t="shared" si="0"/>
        <v>0</v>
      </c>
      <c r="J29" s="103">
        <v>0</v>
      </c>
      <c r="K29" s="103">
        <v>0</v>
      </c>
      <c r="L29" s="103">
        <v>0</v>
      </c>
      <c r="M29" s="103">
        <v>0</v>
      </c>
      <c r="N29" s="103">
        <v>0</v>
      </c>
    </row>
    <row r="30" spans="2:14" x14ac:dyDescent="0.2">
      <c r="B30" s="118" t="s">
        <v>195</v>
      </c>
      <c r="C30" s="118" t="s">
        <v>195</v>
      </c>
      <c r="E30" s="103">
        <v>0</v>
      </c>
      <c r="F30" s="103">
        <v>0</v>
      </c>
      <c r="G30" s="103">
        <v>0</v>
      </c>
      <c r="H30" s="103">
        <v>0</v>
      </c>
      <c r="I30" s="9">
        <f t="shared" si="0"/>
        <v>0</v>
      </c>
      <c r="J30" s="103">
        <v>0</v>
      </c>
      <c r="K30" s="103">
        <v>0</v>
      </c>
      <c r="L30" s="103">
        <v>0</v>
      </c>
      <c r="M30" s="103">
        <v>0</v>
      </c>
      <c r="N30" s="103">
        <v>0</v>
      </c>
    </row>
    <row r="31" spans="2:14" x14ac:dyDescent="0.2">
      <c r="B31" s="118" t="s">
        <v>196</v>
      </c>
      <c r="C31" s="118" t="s">
        <v>196</v>
      </c>
      <c r="E31" s="103">
        <v>0</v>
      </c>
      <c r="F31" s="103">
        <v>0</v>
      </c>
      <c r="G31" s="103">
        <v>0</v>
      </c>
      <c r="H31" s="103">
        <v>0</v>
      </c>
      <c r="I31" s="9">
        <f t="shared" si="0"/>
        <v>0</v>
      </c>
      <c r="J31" s="103">
        <v>0</v>
      </c>
      <c r="K31" s="103">
        <v>0</v>
      </c>
      <c r="L31" s="103">
        <v>0</v>
      </c>
      <c r="M31" s="103">
        <v>0</v>
      </c>
      <c r="N31" s="103">
        <v>0</v>
      </c>
    </row>
    <row r="32" spans="2:14" x14ac:dyDescent="0.2">
      <c r="B32" s="118" t="s">
        <v>197</v>
      </c>
      <c r="C32" s="118" t="s">
        <v>197</v>
      </c>
      <c r="E32" s="103">
        <v>0</v>
      </c>
      <c r="F32" s="103">
        <v>0</v>
      </c>
      <c r="G32" s="103">
        <v>0</v>
      </c>
      <c r="H32" s="103">
        <v>0</v>
      </c>
      <c r="I32" s="9">
        <f t="shared" si="0"/>
        <v>0</v>
      </c>
      <c r="J32" s="103">
        <v>0</v>
      </c>
      <c r="K32" s="103">
        <v>0</v>
      </c>
      <c r="L32" s="103">
        <v>0</v>
      </c>
      <c r="M32" s="103">
        <v>0</v>
      </c>
      <c r="N32" s="103">
        <v>0</v>
      </c>
    </row>
    <row r="33" spans="1:14" x14ac:dyDescent="0.2">
      <c r="B33" s="118" t="s">
        <v>198</v>
      </c>
      <c r="C33" s="118" t="s">
        <v>198</v>
      </c>
      <c r="E33" s="103">
        <v>0</v>
      </c>
      <c r="F33" s="103">
        <v>0</v>
      </c>
      <c r="G33" s="103">
        <v>0</v>
      </c>
      <c r="H33" s="103">
        <v>0</v>
      </c>
      <c r="I33" s="9">
        <f t="shared" si="0"/>
        <v>0</v>
      </c>
      <c r="J33" s="103">
        <v>0</v>
      </c>
      <c r="K33" s="103">
        <v>0</v>
      </c>
      <c r="L33" s="103">
        <v>0</v>
      </c>
      <c r="M33" s="103">
        <v>0</v>
      </c>
      <c r="N33" s="103">
        <v>0</v>
      </c>
    </row>
    <row r="35" spans="1:14" s="44" customFormat="1" ht="22" thickBot="1" x14ac:dyDescent="0.3">
      <c r="B35" s="45" t="s">
        <v>204</v>
      </c>
      <c r="C35" s="45">
        <f>COUNT(E11:E34)</f>
        <v>23</v>
      </c>
      <c r="D35" s="45"/>
      <c r="E35" s="46">
        <f t="shared" ref="E35:N35" si="1">SUM(E11:E34)</f>
        <v>0</v>
      </c>
      <c r="F35" s="46">
        <f t="shared" si="1"/>
        <v>0</v>
      </c>
      <c r="G35" s="46">
        <f t="shared" si="1"/>
        <v>0</v>
      </c>
      <c r="H35" s="46">
        <f t="shared" si="1"/>
        <v>0</v>
      </c>
      <c r="I35" s="46">
        <f t="shared" si="1"/>
        <v>0</v>
      </c>
      <c r="J35" s="46">
        <f t="shared" si="1"/>
        <v>0</v>
      </c>
      <c r="K35" s="46">
        <f t="shared" si="1"/>
        <v>0</v>
      </c>
      <c r="L35" s="46">
        <f t="shared" si="1"/>
        <v>0</v>
      </c>
      <c r="M35" s="46">
        <f t="shared" si="1"/>
        <v>0</v>
      </c>
      <c r="N35" s="46">
        <f t="shared" si="1"/>
        <v>0</v>
      </c>
    </row>
    <row r="36" spans="1:14" ht="16" thickBot="1" x14ac:dyDescent="0.25"/>
    <row r="37" spans="1:14" ht="22" thickBot="1" x14ac:dyDescent="0.3">
      <c r="F37" s="44" t="s">
        <v>205</v>
      </c>
      <c r="G37" s="84">
        <f>SUM(E35:H35,J35:N35)-I35</f>
        <v>0</v>
      </c>
    </row>
    <row r="39" spans="1:14" x14ac:dyDescent="0.2">
      <c r="B39" s="116" t="s">
        <v>254</v>
      </c>
    </row>
    <row r="40" spans="1:14" x14ac:dyDescent="0.2">
      <c r="B40" s="13" t="s">
        <v>255</v>
      </c>
    </row>
    <row r="42" spans="1:14" x14ac:dyDescent="0.2">
      <c r="A42" s="119" t="s">
        <v>241</v>
      </c>
      <c r="B42" s="119"/>
      <c r="C42" s="119"/>
      <c r="D42" s="119"/>
      <c r="E42" s="119"/>
      <c r="F42" s="119"/>
    </row>
    <row r="43" spans="1:14" x14ac:dyDescent="0.2">
      <c r="A43" s="119"/>
      <c r="B43" s="119"/>
      <c r="C43" s="119"/>
      <c r="D43" s="119"/>
      <c r="E43" s="119"/>
      <c r="F43" s="119"/>
    </row>
    <row r="44" spans="1:14" ht="51" customHeight="1" x14ac:dyDescent="0.2">
      <c r="A44" s="119"/>
      <c r="B44" s="119"/>
      <c r="C44" s="119"/>
      <c r="D44" s="119"/>
      <c r="E44" s="119"/>
      <c r="F44" s="119"/>
    </row>
  </sheetData>
  <mergeCells count="2">
    <mergeCell ref="M1:N1"/>
    <mergeCell ref="A42:F44"/>
  </mergeCells>
  <phoneticPr fontId="18"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1042E-5FD7-4754-A3F6-C098FBE1C73E}">
  <dimension ref="A1:U21"/>
  <sheetViews>
    <sheetView workbookViewId="0">
      <selection activeCell="U6" sqref="U6"/>
    </sheetView>
  </sheetViews>
  <sheetFormatPr baseColWidth="10" defaultColWidth="8.83203125" defaultRowHeight="15" x14ac:dyDescent="0.2"/>
  <cols>
    <col min="2" max="2" width="10.5" bestFit="1" customWidth="1"/>
    <col min="3" max="3" width="10.1640625" bestFit="1" customWidth="1"/>
    <col min="4" max="4" width="10" bestFit="1" customWidth="1"/>
    <col min="5" max="5" width="9.6640625" bestFit="1" customWidth="1"/>
    <col min="6" max="6" width="13.1640625" bestFit="1" customWidth="1"/>
    <col min="7" max="8" width="13.1640625" customWidth="1"/>
    <col min="9" max="21" width="12.33203125" bestFit="1" customWidth="1"/>
  </cols>
  <sheetData>
    <row r="1" spans="1:21" ht="21" x14ac:dyDescent="0.25">
      <c r="A1" s="4" t="s">
        <v>3</v>
      </c>
    </row>
    <row r="2" spans="1:21" x14ac:dyDescent="0.2">
      <c r="A2" s="2" t="s">
        <v>80</v>
      </c>
    </row>
    <row r="4" spans="1:21" x14ac:dyDescent="0.2">
      <c r="G4" s="25">
        <v>28</v>
      </c>
      <c r="H4" s="25">
        <v>31</v>
      </c>
      <c r="I4" s="25">
        <v>30</v>
      </c>
      <c r="J4" s="25">
        <v>31</v>
      </c>
      <c r="K4" s="25">
        <v>30</v>
      </c>
      <c r="L4" s="25">
        <v>31</v>
      </c>
      <c r="M4" s="25">
        <v>31</v>
      </c>
      <c r="N4" s="25">
        <v>30</v>
      </c>
      <c r="O4" s="25">
        <v>31</v>
      </c>
      <c r="P4" s="25">
        <v>30</v>
      </c>
      <c r="Q4" s="25">
        <v>31</v>
      </c>
      <c r="R4" s="25">
        <v>31</v>
      </c>
      <c r="S4" s="25">
        <v>29</v>
      </c>
      <c r="T4" s="25">
        <v>31</v>
      </c>
    </row>
    <row r="5" spans="1:21" ht="16" x14ac:dyDescent="0.2">
      <c r="B5" s="23" t="s">
        <v>81</v>
      </c>
      <c r="C5" s="23" t="s">
        <v>82</v>
      </c>
      <c r="D5" s="23" t="s">
        <v>83</v>
      </c>
      <c r="E5" s="2" t="s">
        <v>106</v>
      </c>
      <c r="F5" s="23" t="s">
        <v>84</v>
      </c>
      <c r="G5" s="20" t="s">
        <v>68</v>
      </c>
      <c r="H5" s="21" t="s">
        <v>69</v>
      </c>
      <c r="I5" s="16" t="s">
        <v>31</v>
      </c>
      <c r="J5" s="17" t="s">
        <v>32</v>
      </c>
      <c r="K5" s="17" t="s">
        <v>33</v>
      </c>
      <c r="L5" s="16" t="s">
        <v>34</v>
      </c>
      <c r="M5" s="17" t="s">
        <v>35</v>
      </c>
      <c r="N5" s="17" t="s">
        <v>36</v>
      </c>
      <c r="O5" s="16" t="s">
        <v>37</v>
      </c>
      <c r="P5" s="17" t="s">
        <v>38</v>
      </c>
      <c r="Q5" s="17" t="s">
        <v>39</v>
      </c>
      <c r="R5" s="17" t="s">
        <v>40</v>
      </c>
      <c r="S5" s="17" t="s">
        <v>41</v>
      </c>
      <c r="T5" s="17" t="s">
        <v>42</v>
      </c>
      <c r="U5" s="18" t="s">
        <v>109</v>
      </c>
    </row>
    <row r="6" spans="1:21" x14ac:dyDescent="0.2">
      <c r="B6" t="s">
        <v>85</v>
      </c>
      <c r="C6" t="s">
        <v>86</v>
      </c>
      <c r="D6" t="s">
        <v>87</v>
      </c>
      <c r="E6" s="27">
        <v>32188</v>
      </c>
      <c r="F6" s="9">
        <v>250000</v>
      </c>
      <c r="G6" s="28">
        <f t="shared" ref="G6:H6" si="0">+$F6/365*G$4-100000/365*G$4</f>
        <v>11506.849315068492</v>
      </c>
      <c r="H6" s="28">
        <f t="shared" si="0"/>
        <v>12739.726027397259</v>
      </c>
      <c r="I6" s="9">
        <f>+$F6/365*I$4-100000/365*I$4</f>
        <v>12328.767123287673</v>
      </c>
      <c r="J6" s="9">
        <f t="shared" ref="J6:T12" si="1">+$F6/365*J$4-100000/365*J$4</f>
        <v>12739.726027397259</v>
      </c>
      <c r="K6" s="9">
        <f t="shared" si="1"/>
        <v>12328.767123287673</v>
      </c>
      <c r="L6" s="9">
        <f t="shared" si="1"/>
        <v>12739.726027397259</v>
      </c>
      <c r="M6" s="9">
        <f t="shared" si="1"/>
        <v>12739.726027397259</v>
      </c>
      <c r="N6" s="9">
        <f t="shared" si="1"/>
        <v>12328.767123287673</v>
      </c>
      <c r="O6" s="9">
        <f t="shared" si="1"/>
        <v>12739.726027397259</v>
      </c>
      <c r="P6" s="9">
        <f t="shared" si="1"/>
        <v>12328.767123287673</v>
      </c>
      <c r="Q6" s="9">
        <f t="shared" si="1"/>
        <v>12739.726027397259</v>
      </c>
      <c r="R6" s="9">
        <f t="shared" si="1"/>
        <v>12739.726027397259</v>
      </c>
      <c r="S6" s="9">
        <f t="shared" si="1"/>
        <v>11917.808219178081</v>
      </c>
      <c r="T6" s="9">
        <f t="shared" si="1"/>
        <v>12739.726027397259</v>
      </c>
      <c r="U6" s="26">
        <f>AVERAGE(I6:T6)</f>
        <v>12534.246575342468</v>
      </c>
    </row>
    <row r="7" spans="1:21" x14ac:dyDescent="0.2">
      <c r="B7" t="s">
        <v>88</v>
      </c>
      <c r="C7" t="s">
        <v>89</v>
      </c>
      <c r="D7" t="s">
        <v>90</v>
      </c>
      <c r="E7" s="27">
        <v>41804</v>
      </c>
      <c r="F7" s="9">
        <v>175000</v>
      </c>
      <c r="G7" s="28">
        <f t="shared" ref="G7:I10" si="2">+$F7/365*G$4-100000/365*G$4</f>
        <v>5753.4246575342477</v>
      </c>
      <c r="H7" s="28">
        <f t="shared" si="2"/>
        <v>6369.8630136986303</v>
      </c>
      <c r="I7" s="9">
        <f t="shared" si="2"/>
        <v>6164.3835616438373</v>
      </c>
      <c r="J7" s="9">
        <f t="shared" si="1"/>
        <v>6369.8630136986303</v>
      </c>
      <c r="K7" s="9">
        <f t="shared" si="1"/>
        <v>6164.3835616438373</v>
      </c>
      <c r="L7" s="9">
        <f t="shared" si="1"/>
        <v>6369.8630136986303</v>
      </c>
      <c r="M7" s="9">
        <f t="shared" si="1"/>
        <v>6369.8630136986303</v>
      </c>
      <c r="N7" s="9">
        <f t="shared" si="1"/>
        <v>6164.3835616438373</v>
      </c>
      <c r="O7" s="9">
        <f t="shared" si="1"/>
        <v>6369.8630136986303</v>
      </c>
      <c r="P7" s="9">
        <f t="shared" si="1"/>
        <v>6164.3835616438373</v>
      </c>
      <c r="Q7" s="9">
        <f t="shared" si="1"/>
        <v>6369.8630136986303</v>
      </c>
      <c r="R7" s="9">
        <f t="shared" si="1"/>
        <v>6369.8630136986303</v>
      </c>
      <c r="S7" s="9">
        <f t="shared" si="1"/>
        <v>5958.9041095890416</v>
      </c>
      <c r="T7" s="9">
        <f t="shared" si="1"/>
        <v>6369.8630136986303</v>
      </c>
      <c r="U7" s="26">
        <f t="shared" ref="U7:U12" si="3">AVERAGE(I7:T7)</f>
        <v>6267.1232876712347</v>
      </c>
    </row>
    <row r="8" spans="1:21" x14ac:dyDescent="0.2">
      <c r="B8" t="s">
        <v>91</v>
      </c>
      <c r="C8" t="s">
        <v>92</v>
      </c>
      <c r="D8" t="s">
        <v>93</v>
      </c>
      <c r="E8" s="27">
        <v>38807</v>
      </c>
      <c r="F8" s="9">
        <v>175000</v>
      </c>
      <c r="G8" s="28">
        <f t="shared" si="2"/>
        <v>5753.4246575342477</v>
      </c>
      <c r="H8" s="28">
        <f t="shared" si="2"/>
        <v>6369.8630136986303</v>
      </c>
      <c r="I8" s="9">
        <f t="shared" si="2"/>
        <v>6164.3835616438373</v>
      </c>
      <c r="J8" s="9">
        <f t="shared" si="1"/>
        <v>6369.8630136986303</v>
      </c>
      <c r="K8" s="9">
        <f t="shared" si="1"/>
        <v>6164.3835616438373</v>
      </c>
      <c r="L8" s="9">
        <f t="shared" si="1"/>
        <v>6369.8630136986303</v>
      </c>
      <c r="M8" s="9">
        <f t="shared" si="1"/>
        <v>6369.8630136986303</v>
      </c>
      <c r="N8" s="9">
        <f t="shared" si="1"/>
        <v>6164.3835616438373</v>
      </c>
      <c r="O8" s="9">
        <f t="shared" si="1"/>
        <v>6369.8630136986303</v>
      </c>
      <c r="P8" s="9">
        <f t="shared" si="1"/>
        <v>6164.3835616438373</v>
      </c>
      <c r="Q8" s="9">
        <f t="shared" si="1"/>
        <v>6369.8630136986303</v>
      </c>
      <c r="R8" s="9">
        <f t="shared" si="1"/>
        <v>6369.8630136986303</v>
      </c>
      <c r="S8" s="9">
        <f t="shared" si="1"/>
        <v>5958.9041095890416</v>
      </c>
      <c r="T8" s="9">
        <f t="shared" si="1"/>
        <v>6369.8630136986303</v>
      </c>
      <c r="U8" s="26">
        <f t="shared" si="3"/>
        <v>6267.1232876712347</v>
      </c>
    </row>
    <row r="9" spans="1:21" x14ac:dyDescent="0.2">
      <c r="B9" t="s">
        <v>94</v>
      </c>
      <c r="C9" t="s">
        <v>95</v>
      </c>
      <c r="D9" t="s">
        <v>96</v>
      </c>
      <c r="E9" s="27">
        <v>43365</v>
      </c>
      <c r="F9" s="9">
        <v>170000</v>
      </c>
      <c r="G9" s="28">
        <f t="shared" si="2"/>
        <v>5369.8630136986303</v>
      </c>
      <c r="H9" s="28">
        <f t="shared" si="2"/>
        <v>5945.2054794520554</v>
      </c>
      <c r="I9" s="9">
        <f t="shared" si="2"/>
        <v>5753.4246575342477</v>
      </c>
      <c r="J9" s="9">
        <f t="shared" si="1"/>
        <v>5945.2054794520554</v>
      </c>
      <c r="K9" s="9">
        <f t="shared" si="1"/>
        <v>5753.4246575342477</v>
      </c>
      <c r="L9" s="9">
        <f t="shared" si="1"/>
        <v>5945.2054794520554</v>
      </c>
      <c r="M9" s="9">
        <f t="shared" si="1"/>
        <v>5945.2054794520554</v>
      </c>
      <c r="N9" s="9">
        <f t="shared" si="1"/>
        <v>5753.4246575342477</v>
      </c>
      <c r="O9" s="9">
        <f t="shared" si="1"/>
        <v>5945.2054794520554</v>
      </c>
      <c r="P9" s="9">
        <f t="shared" si="1"/>
        <v>5753.4246575342477</v>
      </c>
      <c r="Q9" s="9">
        <f t="shared" si="1"/>
        <v>5945.2054794520554</v>
      </c>
      <c r="R9" s="9">
        <f t="shared" si="1"/>
        <v>5945.2054794520554</v>
      </c>
      <c r="S9" s="9">
        <f t="shared" si="1"/>
        <v>5561.643835616439</v>
      </c>
      <c r="T9" s="9">
        <f t="shared" si="1"/>
        <v>5945.2054794520554</v>
      </c>
      <c r="U9" s="26">
        <f t="shared" si="3"/>
        <v>5849.3150684931506</v>
      </c>
    </row>
    <row r="10" spans="1:21" x14ac:dyDescent="0.2">
      <c r="B10" t="s">
        <v>97</v>
      </c>
      <c r="C10" t="s">
        <v>98</v>
      </c>
      <c r="D10" t="s">
        <v>99</v>
      </c>
      <c r="E10" s="27">
        <v>42931</v>
      </c>
      <c r="F10" s="9">
        <v>167500</v>
      </c>
      <c r="G10" s="28">
        <f t="shared" si="2"/>
        <v>5178.0821917808207</v>
      </c>
      <c r="H10" s="28">
        <f t="shared" si="2"/>
        <v>5732.8767123287671</v>
      </c>
      <c r="I10" s="9">
        <f t="shared" si="2"/>
        <v>5547.9452054794529</v>
      </c>
      <c r="J10" s="9">
        <f t="shared" si="1"/>
        <v>5732.8767123287671</v>
      </c>
      <c r="K10" s="9">
        <f t="shared" si="1"/>
        <v>5547.9452054794529</v>
      </c>
      <c r="L10" s="9">
        <f t="shared" si="1"/>
        <v>5732.8767123287671</v>
      </c>
      <c r="M10" s="9">
        <f t="shared" si="1"/>
        <v>5732.8767123287671</v>
      </c>
      <c r="N10" s="9">
        <f t="shared" si="1"/>
        <v>5547.9452054794529</v>
      </c>
      <c r="O10" s="9">
        <f t="shared" si="1"/>
        <v>5732.8767123287671</v>
      </c>
      <c r="P10" s="9">
        <f t="shared" si="1"/>
        <v>5547.9452054794529</v>
      </c>
      <c r="Q10" s="9">
        <f t="shared" si="1"/>
        <v>5732.8767123287671</v>
      </c>
      <c r="R10" s="9">
        <f t="shared" si="1"/>
        <v>5732.8767123287671</v>
      </c>
      <c r="S10" s="9">
        <f t="shared" si="1"/>
        <v>5363.0136986301359</v>
      </c>
      <c r="T10" s="9">
        <f t="shared" si="1"/>
        <v>5732.8767123287671</v>
      </c>
      <c r="U10" s="26">
        <f t="shared" si="3"/>
        <v>5640.4109589041109</v>
      </c>
    </row>
    <row r="11" spans="1:21" x14ac:dyDescent="0.2">
      <c r="B11" t="s">
        <v>100</v>
      </c>
      <c r="C11" t="s">
        <v>101</v>
      </c>
      <c r="D11" t="s">
        <v>102</v>
      </c>
      <c r="E11" s="27">
        <v>43647</v>
      </c>
      <c r="F11" s="9">
        <v>125000</v>
      </c>
      <c r="G11" s="24"/>
      <c r="H11" s="24"/>
      <c r="I11" s="9"/>
      <c r="J11" s="9"/>
      <c r="K11" s="9"/>
      <c r="L11" s="9">
        <f t="shared" si="1"/>
        <v>2123.2876712328762</v>
      </c>
      <c r="M11" s="9">
        <f t="shared" si="1"/>
        <v>2123.2876712328762</v>
      </c>
      <c r="N11" s="9">
        <f t="shared" si="1"/>
        <v>2054.7945205479464</v>
      </c>
      <c r="O11" s="9">
        <f t="shared" si="1"/>
        <v>2123.2876712328762</v>
      </c>
      <c r="P11" s="9">
        <f t="shared" si="1"/>
        <v>2054.7945205479464</v>
      </c>
      <c r="Q11" s="9">
        <f t="shared" si="1"/>
        <v>2123.2876712328762</v>
      </c>
      <c r="R11" s="9">
        <f t="shared" si="1"/>
        <v>2123.2876712328762</v>
      </c>
      <c r="S11" s="9">
        <f t="shared" si="1"/>
        <v>1986.3013698630139</v>
      </c>
      <c r="T11" s="9">
        <f t="shared" si="1"/>
        <v>2123.2876712328762</v>
      </c>
      <c r="U11" s="26">
        <f t="shared" si="3"/>
        <v>2092.8462709284627</v>
      </c>
    </row>
    <row r="12" spans="1:21" x14ac:dyDescent="0.2">
      <c r="B12" t="s">
        <v>103</v>
      </c>
      <c r="C12" t="s">
        <v>104</v>
      </c>
      <c r="D12" t="s">
        <v>105</v>
      </c>
      <c r="E12" s="27">
        <v>43831</v>
      </c>
      <c r="F12" s="9">
        <v>135000</v>
      </c>
      <c r="G12" s="24"/>
      <c r="H12" s="24"/>
      <c r="I12" s="9"/>
      <c r="J12" s="9"/>
      <c r="K12" s="9"/>
      <c r="L12" s="9"/>
      <c r="M12" s="9"/>
      <c r="N12" s="9"/>
      <c r="O12" s="9"/>
      <c r="P12" s="9"/>
      <c r="Q12" s="9"/>
      <c r="R12" s="9">
        <f t="shared" si="1"/>
        <v>2972.6027397260277</v>
      </c>
      <c r="S12" s="9">
        <f t="shared" si="1"/>
        <v>2780.821917808219</v>
      </c>
      <c r="T12" s="9">
        <f t="shared" si="1"/>
        <v>2972.6027397260277</v>
      </c>
      <c r="U12" s="26">
        <f t="shared" si="3"/>
        <v>2908.6757990867577</v>
      </c>
    </row>
    <row r="13" spans="1:21" x14ac:dyDescent="0.2">
      <c r="G13" s="24"/>
      <c r="H13" s="24"/>
    </row>
    <row r="14" spans="1:21" x14ac:dyDescent="0.2">
      <c r="G14" s="24"/>
      <c r="H14" s="24"/>
    </row>
    <row r="15" spans="1:21" x14ac:dyDescent="0.2">
      <c r="G15" s="24"/>
      <c r="H15" s="24"/>
    </row>
    <row r="16" spans="1:21" x14ac:dyDescent="0.2">
      <c r="G16" s="24"/>
      <c r="H16" s="24"/>
    </row>
    <row r="17" spans="6:21" x14ac:dyDescent="0.2">
      <c r="G17" s="24"/>
      <c r="H17" s="24"/>
    </row>
    <row r="18" spans="6:21" x14ac:dyDescent="0.2">
      <c r="G18" s="24"/>
      <c r="H18" s="24"/>
    </row>
    <row r="19" spans="6:21" ht="20" thickBot="1" x14ac:dyDescent="0.3">
      <c r="F19" s="42" t="s">
        <v>108</v>
      </c>
      <c r="G19" s="30">
        <f t="shared" ref="G19:H19" si="4">SUM(G6:G18)</f>
        <v>33561.643835616436</v>
      </c>
      <c r="H19" s="30">
        <f t="shared" si="4"/>
        <v>37157.534246575342</v>
      </c>
      <c r="I19" s="30">
        <f>SUM(I6:I18)</f>
        <v>35958.90410958905</v>
      </c>
      <c r="J19" s="30">
        <f t="shared" ref="J19:T19" si="5">SUM(J6:J18)</f>
        <v>37157.534246575342</v>
      </c>
      <c r="K19" s="30">
        <f t="shared" si="5"/>
        <v>35958.90410958905</v>
      </c>
      <c r="L19" s="30">
        <f>SUM(L6:L18)</f>
        <v>39280.821917808222</v>
      </c>
      <c r="M19" s="30">
        <f t="shared" si="5"/>
        <v>39280.821917808222</v>
      </c>
      <c r="N19" s="30">
        <f t="shared" si="5"/>
        <v>38013.698630136998</v>
      </c>
      <c r="O19" s="30">
        <f t="shared" si="5"/>
        <v>39280.821917808222</v>
      </c>
      <c r="P19" s="30">
        <f t="shared" si="5"/>
        <v>38013.698630136998</v>
      </c>
      <c r="Q19" s="30">
        <f t="shared" si="5"/>
        <v>39280.821917808222</v>
      </c>
      <c r="R19" s="30">
        <f t="shared" si="5"/>
        <v>42253.424657534248</v>
      </c>
      <c r="S19" s="30">
        <f t="shared" si="5"/>
        <v>39527.397260273981</v>
      </c>
      <c r="T19" s="30">
        <f t="shared" si="5"/>
        <v>42253.424657534248</v>
      </c>
      <c r="U19" s="30">
        <f t="shared" ref="U19" si="6">AVERAGE(I19:T19)</f>
        <v>38855.022831050228</v>
      </c>
    </row>
    <row r="20" spans="6:21" x14ac:dyDescent="0.2">
      <c r="G20" s="40"/>
      <c r="H20" s="40"/>
      <c r="U20" s="26"/>
    </row>
    <row r="21" spans="6:21" x14ac:dyDescent="0.2">
      <c r="F21" s="29" t="s">
        <v>107</v>
      </c>
      <c r="G21" s="5">
        <f t="shared" ref="G21:H21" si="7">COUNT(G6:G17)</f>
        <v>5</v>
      </c>
      <c r="H21" s="5">
        <f t="shared" si="7"/>
        <v>5</v>
      </c>
      <c r="I21" s="5">
        <f>COUNT(I6:I17)</f>
        <v>5</v>
      </c>
      <c r="J21" s="5">
        <f t="shared" ref="J21:T21" si="8">COUNT(J6:J17)</f>
        <v>5</v>
      </c>
      <c r="K21" s="5">
        <f t="shared" si="8"/>
        <v>5</v>
      </c>
      <c r="L21" s="5">
        <f t="shared" si="8"/>
        <v>6</v>
      </c>
      <c r="M21" s="5">
        <f t="shared" si="8"/>
        <v>6</v>
      </c>
      <c r="N21" s="5">
        <f t="shared" si="8"/>
        <v>6</v>
      </c>
      <c r="O21" s="5">
        <f t="shared" si="8"/>
        <v>6</v>
      </c>
      <c r="P21" s="5">
        <f t="shared" si="8"/>
        <v>6</v>
      </c>
      <c r="Q21" s="5">
        <f t="shared" si="8"/>
        <v>6</v>
      </c>
      <c r="R21" s="5">
        <f t="shared" si="8"/>
        <v>7</v>
      </c>
      <c r="S21" s="5">
        <f t="shared" si="8"/>
        <v>7</v>
      </c>
      <c r="T21" s="5">
        <f t="shared" si="8"/>
        <v>7</v>
      </c>
    </row>
  </sheetData>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231FB-06A2-4AE7-9996-4CC9CBE2D6B7}">
  <dimension ref="A1:D46"/>
  <sheetViews>
    <sheetView topLeftCell="A16" workbookViewId="0">
      <selection activeCell="B35" sqref="B35"/>
    </sheetView>
  </sheetViews>
  <sheetFormatPr baseColWidth="10" defaultColWidth="8.83203125" defaultRowHeight="15" x14ac:dyDescent="0.2"/>
  <cols>
    <col min="1" max="1" width="63.83203125" bestFit="1" customWidth="1"/>
    <col min="2" max="2" width="20.5" customWidth="1"/>
    <col min="3" max="3" width="3.1640625" customWidth="1"/>
    <col min="4" max="4" width="64.5" bestFit="1" customWidth="1"/>
  </cols>
  <sheetData>
    <row r="1" spans="1:4" ht="55.5" customHeight="1" x14ac:dyDescent="0.2">
      <c r="A1" s="80"/>
      <c r="B1" s="80"/>
      <c r="C1" s="80"/>
      <c r="D1" s="81" t="s">
        <v>240</v>
      </c>
    </row>
    <row r="2" spans="1:4" ht="21" x14ac:dyDescent="0.25">
      <c r="A2" s="4"/>
    </row>
    <row r="3" spans="1:4" ht="19" x14ac:dyDescent="0.25">
      <c r="A3" s="78" t="s">
        <v>1</v>
      </c>
    </row>
    <row r="4" spans="1:4" ht="16" x14ac:dyDescent="0.2">
      <c r="A4" s="19" t="s">
        <v>2</v>
      </c>
    </row>
    <row r="5" spans="1:4" ht="16" x14ac:dyDescent="0.2">
      <c r="A5" s="19" t="s">
        <v>4</v>
      </c>
    </row>
    <row r="8" spans="1:4" ht="21" x14ac:dyDescent="0.25">
      <c r="A8" s="143" t="s">
        <v>25</v>
      </c>
      <c r="B8" s="145"/>
    </row>
    <row r="9" spans="1:4" ht="19" x14ac:dyDescent="0.25">
      <c r="D9" s="7" t="s">
        <v>13</v>
      </c>
    </row>
    <row r="10" spans="1:4" ht="17" x14ac:dyDescent="0.2">
      <c r="A10" s="8" t="s">
        <v>14</v>
      </c>
      <c r="B10" s="104">
        <f>+'Loan Forgiveness Worksheet'!J27</f>
        <v>0</v>
      </c>
      <c r="D10" t="s">
        <v>26</v>
      </c>
    </row>
    <row r="11" spans="1:4" ht="17" x14ac:dyDescent="0.2">
      <c r="A11" s="8"/>
    </row>
    <row r="12" spans="1:4" ht="17" x14ac:dyDescent="0.2">
      <c r="A12" s="8" t="s">
        <v>19</v>
      </c>
      <c r="B12" s="104">
        <f>+'Loan Forgiveness Worksheet'!J31+'Loan Forgiveness Worksheet'!J32</f>
        <v>0</v>
      </c>
      <c r="D12" t="s">
        <v>27</v>
      </c>
    </row>
    <row r="13" spans="1:4" ht="17" x14ac:dyDescent="0.2">
      <c r="A13" s="8"/>
    </row>
    <row r="14" spans="1:4" ht="17" x14ac:dyDescent="0.2">
      <c r="A14" s="8" t="s">
        <v>15</v>
      </c>
      <c r="B14" s="104">
        <f>+'Loan Forgiveness Worksheet'!J34</f>
        <v>0</v>
      </c>
      <c r="D14" t="s">
        <v>20</v>
      </c>
    </row>
    <row r="15" spans="1:4" ht="17" x14ac:dyDescent="0.2">
      <c r="A15" s="8"/>
    </row>
    <row r="16" spans="1:4" ht="17" x14ac:dyDescent="0.2">
      <c r="A16" s="8" t="s">
        <v>16</v>
      </c>
      <c r="B16" s="104">
        <f>+'Loan Forgiveness Worksheet'!J36</f>
        <v>0</v>
      </c>
      <c r="D16" t="s">
        <v>21</v>
      </c>
    </row>
    <row r="18" spans="1:4" ht="17" x14ac:dyDescent="0.2">
      <c r="A18" s="8" t="s">
        <v>28</v>
      </c>
      <c r="B18" s="104">
        <f>SUM(B10:B16)</f>
        <v>0</v>
      </c>
    </row>
    <row r="20" spans="1:4" x14ac:dyDescent="0.2">
      <c r="A20" s="150" t="s">
        <v>29</v>
      </c>
      <c r="B20" s="150"/>
    </row>
    <row r="22" spans="1:4" ht="17" x14ac:dyDescent="0.2">
      <c r="A22" s="22" t="s">
        <v>66</v>
      </c>
      <c r="B22" s="105">
        <f>+'Loan Forgiveness Worksheet'!J8</f>
        <v>0</v>
      </c>
    </row>
    <row r="23" spans="1:4" ht="17" x14ac:dyDescent="0.2">
      <c r="A23" s="22"/>
      <c r="B23" s="1"/>
    </row>
    <row r="24" spans="1:4" ht="17" x14ac:dyDescent="0.2">
      <c r="A24" s="22" t="s">
        <v>67</v>
      </c>
      <c r="B24" s="105">
        <f>AVERAGE('Paycheck Cost Worksheet'!B7:F7)</f>
        <v>0</v>
      </c>
    </row>
    <row r="25" spans="1:4" ht="17" x14ac:dyDescent="0.2">
      <c r="A25" s="22" t="s">
        <v>70</v>
      </c>
      <c r="B25" s="105">
        <f>AVERAGE('Paycheck Cost Worksheet'!M7:N7)</f>
        <v>0</v>
      </c>
    </row>
    <row r="26" spans="1:4" ht="17" x14ac:dyDescent="0.2">
      <c r="A26" s="22"/>
      <c r="B26" s="1"/>
    </row>
    <row r="27" spans="1:4" ht="17" x14ac:dyDescent="0.2">
      <c r="A27" s="22" t="e">
        <f>IF(B27&gt;0,"Percentage Increase","Percentage Decrease")</f>
        <v>#DIV/0!</v>
      </c>
      <c r="B27" s="106" t="e">
        <f>IF(B24&gt;B25,B22/B25-1,B22/B24-1)</f>
        <v>#DIV/0!</v>
      </c>
    </row>
    <row r="28" spans="1:4" ht="17" x14ac:dyDescent="0.2">
      <c r="A28" s="22"/>
      <c r="B28" s="1"/>
    </row>
    <row r="29" spans="1:4" ht="17" x14ac:dyDescent="0.2">
      <c r="A29" s="22" t="s">
        <v>73</v>
      </c>
      <c r="B29" s="107" t="e">
        <f>IF(B27&gt;0,0,B27*B18)</f>
        <v>#DIV/0!</v>
      </c>
    </row>
    <row r="30" spans="1:4" ht="17" x14ac:dyDescent="0.2">
      <c r="A30" s="22"/>
      <c r="B30" s="1"/>
    </row>
    <row r="31" spans="1:4" ht="17" x14ac:dyDescent="0.2">
      <c r="A31" s="22" t="s">
        <v>71</v>
      </c>
      <c r="B31" s="108">
        <v>0</v>
      </c>
      <c r="D31" t="s">
        <v>72</v>
      </c>
    </row>
    <row r="32" spans="1:4" ht="17" x14ac:dyDescent="0.2">
      <c r="A32" s="22"/>
      <c r="B32" s="3"/>
    </row>
    <row r="33" spans="1:3" ht="17" x14ac:dyDescent="0.2">
      <c r="A33" s="8" t="s">
        <v>74</v>
      </c>
      <c r="B33" s="109" t="e">
        <f>+B29+B31</f>
        <v>#DIV/0!</v>
      </c>
    </row>
    <row r="34" spans="1:3" ht="17" x14ac:dyDescent="0.2">
      <c r="A34" s="22"/>
      <c r="B34" s="1"/>
    </row>
    <row r="35" spans="1:3" ht="17" x14ac:dyDescent="0.2">
      <c r="A35" s="8" t="s">
        <v>75</v>
      </c>
      <c r="B35" s="109" t="e">
        <f>+B18+B33</f>
        <v>#DIV/0!</v>
      </c>
      <c r="C35" s="41" t="s">
        <v>23</v>
      </c>
    </row>
    <row r="37" spans="1:3" x14ac:dyDescent="0.2">
      <c r="A37" s="5" t="s">
        <v>168</v>
      </c>
    </row>
    <row r="40" spans="1:3" x14ac:dyDescent="0.2">
      <c r="A40" s="116" t="s">
        <v>254</v>
      </c>
    </row>
    <row r="41" spans="1:3" x14ac:dyDescent="0.2">
      <c r="A41" s="13" t="s">
        <v>255</v>
      </c>
    </row>
    <row r="43" spans="1:3" x14ac:dyDescent="0.2">
      <c r="A43" s="119" t="s">
        <v>241</v>
      </c>
      <c r="B43" s="119"/>
    </row>
    <row r="44" spans="1:3" x14ac:dyDescent="0.2">
      <c r="A44" s="119"/>
      <c r="B44" s="119"/>
    </row>
    <row r="45" spans="1:3" x14ac:dyDescent="0.2">
      <c r="A45" s="119"/>
      <c r="B45" s="119"/>
    </row>
    <row r="46" spans="1:3" ht="51" customHeight="1" x14ac:dyDescent="0.2">
      <c r="A46" s="119"/>
      <c r="B46" s="119"/>
    </row>
  </sheetData>
  <mergeCells count="3">
    <mergeCell ref="A8:B8"/>
    <mergeCell ref="A20:B20"/>
    <mergeCell ref="A43:B46"/>
  </mergeCells>
  <conditionalFormatting sqref="A8">
    <cfRule type="containsText" dxfId="0" priority="1" operator="containsText" text="Ineligible">
      <formula>NOT(ISERROR(SEARCH("Ineligible",A8)))</formula>
    </cfRule>
  </conditionalFormatting>
  <pageMargins left="0.7" right="0.7" top="0.75" bottom="0.75" header="0.3" footer="0.3"/>
  <pageSetup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DEE9D-A27F-43E8-83DC-3B361D08015D}">
  <dimension ref="A1:K44"/>
  <sheetViews>
    <sheetView topLeftCell="A16" workbookViewId="0">
      <selection activeCell="J36" sqref="J36"/>
    </sheetView>
  </sheetViews>
  <sheetFormatPr baseColWidth="10" defaultColWidth="8.83203125" defaultRowHeight="15" x14ac:dyDescent="0.2"/>
  <cols>
    <col min="1" max="1" width="73.6640625" bestFit="1" customWidth="1"/>
    <col min="2" max="9" width="9.83203125" bestFit="1" customWidth="1"/>
    <col min="10" max="10" width="12.6640625" bestFit="1" customWidth="1"/>
  </cols>
  <sheetData>
    <row r="1" spans="1:10" ht="49.5" customHeight="1" x14ac:dyDescent="0.2">
      <c r="A1" s="79"/>
      <c r="B1" s="79"/>
      <c r="C1" s="79"/>
      <c r="D1" s="79"/>
      <c r="E1" s="79"/>
      <c r="F1" s="79"/>
      <c r="G1" s="79"/>
      <c r="H1" s="79"/>
      <c r="I1" s="121" t="s">
        <v>238</v>
      </c>
      <c r="J1" s="151"/>
    </row>
    <row r="3" spans="1:10" ht="19" x14ac:dyDescent="0.25">
      <c r="A3" s="78" t="s">
        <v>64</v>
      </c>
    </row>
    <row r="4" spans="1:10" ht="16" x14ac:dyDescent="0.2">
      <c r="A4" s="19" t="s">
        <v>65</v>
      </c>
    </row>
    <row r="6" spans="1:10" ht="19" x14ac:dyDescent="0.25">
      <c r="A6" s="7" t="s">
        <v>0</v>
      </c>
      <c r="B6" s="16" t="s">
        <v>56</v>
      </c>
      <c r="C6" s="17" t="s">
        <v>57</v>
      </c>
      <c r="D6" s="17" t="s">
        <v>58</v>
      </c>
      <c r="E6" s="16" t="s">
        <v>59</v>
      </c>
      <c r="F6" s="17" t="s">
        <v>60</v>
      </c>
      <c r="G6" s="17" t="s">
        <v>61</v>
      </c>
      <c r="H6" s="16" t="s">
        <v>62</v>
      </c>
      <c r="I6" s="17" t="s">
        <v>63</v>
      </c>
      <c r="J6" s="18" t="s">
        <v>55</v>
      </c>
    </row>
    <row r="8" spans="1:10" x14ac:dyDescent="0.2">
      <c r="A8" t="s">
        <v>30</v>
      </c>
      <c r="B8" s="102">
        <v>0</v>
      </c>
      <c r="C8" s="102">
        <v>0</v>
      </c>
      <c r="D8" s="102">
        <v>0</v>
      </c>
      <c r="E8" s="102">
        <v>0</v>
      </c>
      <c r="F8" s="102">
        <v>0</v>
      </c>
      <c r="G8" s="102">
        <v>0</v>
      </c>
      <c r="H8" s="102">
        <v>0</v>
      </c>
      <c r="I8" s="102">
        <v>0</v>
      </c>
      <c r="J8" s="14">
        <f>AVERAGE(B8:I8)</f>
        <v>0</v>
      </c>
    </row>
    <row r="10" spans="1:10" x14ac:dyDescent="0.2">
      <c r="A10" s="15" t="s">
        <v>49</v>
      </c>
    </row>
    <row r="11" spans="1:10" x14ac:dyDescent="0.2">
      <c r="A11" t="s">
        <v>76</v>
      </c>
      <c r="B11" s="103">
        <v>0</v>
      </c>
      <c r="C11" s="103">
        <v>0</v>
      </c>
      <c r="D11" s="103">
        <v>0</v>
      </c>
      <c r="E11" s="103">
        <v>0</v>
      </c>
      <c r="F11" s="103">
        <v>0</v>
      </c>
      <c r="G11" s="103">
        <v>0</v>
      </c>
      <c r="H11" s="103">
        <v>0</v>
      </c>
      <c r="I11" s="103">
        <v>0</v>
      </c>
      <c r="J11" s="9">
        <f t="shared" ref="J11:J14" si="0">SUM(B11:I11)</f>
        <v>0</v>
      </c>
    </row>
    <row r="12" spans="1:10" x14ac:dyDescent="0.2">
      <c r="A12" t="s">
        <v>77</v>
      </c>
      <c r="B12" s="103">
        <v>0</v>
      </c>
      <c r="C12" s="103">
        <v>0</v>
      </c>
      <c r="D12" s="103">
        <v>0</v>
      </c>
      <c r="E12" s="103">
        <v>0</v>
      </c>
      <c r="F12" s="103">
        <v>0</v>
      </c>
      <c r="G12" s="103">
        <v>0</v>
      </c>
      <c r="H12" s="103">
        <v>0</v>
      </c>
      <c r="I12" s="103">
        <v>0</v>
      </c>
      <c r="J12" s="9">
        <f t="shared" si="0"/>
        <v>0</v>
      </c>
    </row>
    <row r="13" spans="1:10" x14ac:dyDescent="0.2">
      <c r="A13" t="s">
        <v>78</v>
      </c>
      <c r="B13" s="103">
        <v>0</v>
      </c>
      <c r="C13" s="103">
        <v>0</v>
      </c>
      <c r="D13" s="103">
        <v>0</v>
      </c>
      <c r="E13" s="103">
        <v>0</v>
      </c>
      <c r="F13" s="103">
        <v>0</v>
      </c>
      <c r="G13" s="103">
        <v>0</v>
      </c>
      <c r="H13" s="103">
        <v>0</v>
      </c>
      <c r="I13" s="103">
        <v>0</v>
      </c>
      <c r="J13" s="9">
        <f t="shared" si="0"/>
        <v>0</v>
      </c>
    </row>
    <row r="14" spans="1:10" x14ac:dyDescent="0.2">
      <c r="A14" t="s">
        <v>158</v>
      </c>
      <c r="B14" s="103">
        <v>0</v>
      </c>
      <c r="C14" s="103">
        <v>0</v>
      </c>
      <c r="D14" s="103">
        <v>0</v>
      </c>
      <c r="E14" s="103">
        <v>0</v>
      </c>
      <c r="F14" s="103">
        <v>0</v>
      </c>
      <c r="G14" s="103">
        <v>0</v>
      </c>
      <c r="H14" s="103">
        <v>0</v>
      </c>
      <c r="I14" s="103">
        <v>0</v>
      </c>
      <c r="J14" s="9">
        <f t="shared" si="0"/>
        <v>0</v>
      </c>
    </row>
    <row r="15" spans="1:10" x14ac:dyDescent="0.2">
      <c r="A15" t="s">
        <v>79</v>
      </c>
      <c r="B15" s="103">
        <v>0</v>
      </c>
      <c r="C15" s="103">
        <v>0</v>
      </c>
      <c r="D15" s="103">
        <v>0</v>
      </c>
      <c r="E15" s="103">
        <v>0</v>
      </c>
      <c r="F15" s="103">
        <v>0</v>
      </c>
      <c r="G15" s="103">
        <v>0</v>
      </c>
      <c r="H15" s="103">
        <v>0</v>
      </c>
      <c r="I15" s="103">
        <v>0</v>
      </c>
      <c r="J15" s="9">
        <f t="shared" ref="J15:J19" si="1">SUM(B15:I15)</f>
        <v>0</v>
      </c>
    </row>
    <row r="16" spans="1:10" x14ac:dyDescent="0.2">
      <c r="A16" t="s">
        <v>43</v>
      </c>
      <c r="B16" s="103">
        <v>0</v>
      </c>
      <c r="C16" s="103">
        <v>0</v>
      </c>
      <c r="D16" s="103">
        <v>0</v>
      </c>
      <c r="E16" s="103">
        <v>0</v>
      </c>
      <c r="F16" s="103">
        <v>0</v>
      </c>
      <c r="G16" s="103">
        <v>0</v>
      </c>
      <c r="H16" s="103">
        <v>0</v>
      </c>
      <c r="I16" s="103">
        <v>0</v>
      </c>
      <c r="J16" s="9">
        <f t="shared" si="1"/>
        <v>0</v>
      </c>
    </row>
    <row r="17" spans="1:10" x14ac:dyDescent="0.2">
      <c r="A17" t="s">
        <v>44</v>
      </c>
      <c r="B17" s="103">
        <v>0</v>
      </c>
      <c r="C17" s="103">
        <v>0</v>
      </c>
      <c r="D17" s="103">
        <v>0</v>
      </c>
      <c r="E17" s="103">
        <v>0</v>
      </c>
      <c r="F17" s="103">
        <v>0</v>
      </c>
      <c r="G17" s="103">
        <v>0</v>
      </c>
      <c r="H17" s="103">
        <v>0</v>
      </c>
      <c r="I17" s="103">
        <v>0</v>
      </c>
      <c r="J17" s="9">
        <f t="shared" si="1"/>
        <v>0</v>
      </c>
    </row>
    <row r="18" spans="1:10" x14ac:dyDescent="0.2">
      <c r="A18" t="s">
        <v>45</v>
      </c>
      <c r="B18" s="103">
        <v>0</v>
      </c>
      <c r="C18" s="103">
        <v>0</v>
      </c>
      <c r="D18" s="103">
        <v>0</v>
      </c>
      <c r="E18" s="103">
        <v>0</v>
      </c>
      <c r="F18" s="103">
        <v>0</v>
      </c>
      <c r="G18" s="103">
        <v>0</v>
      </c>
      <c r="H18" s="103">
        <v>0</v>
      </c>
      <c r="I18" s="103">
        <v>0</v>
      </c>
      <c r="J18" s="9">
        <f t="shared" si="1"/>
        <v>0</v>
      </c>
    </row>
    <row r="19" spans="1:10" x14ac:dyDescent="0.2">
      <c r="A19" t="s">
        <v>46</v>
      </c>
      <c r="B19" s="103">
        <v>0</v>
      </c>
      <c r="C19" s="103">
        <v>0</v>
      </c>
      <c r="D19" s="103">
        <v>0</v>
      </c>
      <c r="E19" s="103">
        <v>0</v>
      </c>
      <c r="F19" s="103">
        <v>0</v>
      </c>
      <c r="G19" s="103">
        <v>0</v>
      </c>
      <c r="H19" s="103">
        <v>0</v>
      </c>
      <c r="I19" s="103">
        <v>0</v>
      </c>
      <c r="J19" s="9">
        <f t="shared" si="1"/>
        <v>0</v>
      </c>
    </row>
    <row r="20" spans="1:10" x14ac:dyDescent="0.2">
      <c r="A20" t="s">
        <v>47</v>
      </c>
      <c r="B20" s="103">
        <v>0</v>
      </c>
      <c r="C20" s="103">
        <v>0</v>
      </c>
      <c r="D20" s="103">
        <v>0</v>
      </c>
      <c r="E20" s="103">
        <v>0</v>
      </c>
      <c r="F20" s="103">
        <v>0</v>
      </c>
      <c r="G20" s="103">
        <v>0</v>
      </c>
      <c r="H20" s="103">
        <v>0</v>
      </c>
      <c r="I20" s="103">
        <v>0</v>
      </c>
      <c r="J20" s="9">
        <f t="shared" ref="J20" si="2">SUM(B20:I20)</f>
        <v>0</v>
      </c>
    </row>
    <row r="21" spans="1:10" ht="17" x14ac:dyDescent="0.2">
      <c r="A21" s="38" t="s">
        <v>162</v>
      </c>
      <c r="B21" s="37"/>
      <c r="C21" s="37"/>
      <c r="D21" s="37"/>
      <c r="E21" s="37"/>
      <c r="F21" s="37"/>
      <c r="G21" s="37"/>
      <c r="H21" s="37"/>
      <c r="I21" s="37"/>
      <c r="J21" s="37"/>
    </row>
    <row r="22" spans="1:10" x14ac:dyDescent="0.2">
      <c r="A22" t="s">
        <v>165</v>
      </c>
      <c r="B22" s="103">
        <v>0</v>
      </c>
      <c r="C22" s="103">
        <v>0</v>
      </c>
      <c r="D22" s="103">
        <v>0</v>
      </c>
      <c r="E22" s="103">
        <v>0</v>
      </c>
      <c r="F22" s="103">
        <v>0</v>
      </c>
      <c r="G22" s="103">
        <v>0</v>
      </c>
      <c r="H22" s="103">
        <v>0</v>
      </c>
      <c r="I22" s="103">
        <v>0</v>
      </c>
      <c r="J22" s="9">
        <f t="shared" ref="J22:J25" si="3">SUM(B22:I22)</f>
        <v>0</v>
      </c>
    </row>
    <row r="23" spans="1:10" x14ac:dyDescent="0.2">
      <c r="A23" t="s">
        <v>161</v>
      </c>
      <c r="B23" s="103">
        <v>0</v>
      </c>
      <c r="C23" s="103">
        <v>0</v>
      </c>
      <c r="D23" s="103">
        <v>0</v>
      </c>
      <c r="E23" s="103">
        <v>0</v>
      </c>
      <c r="F23" s="103">
        <v>0</v>
      </c>
      <c r="G23" s="103">
        <v>0</v>
      </c>
      <c r="H23" s="103">
        <v>0</v>
      </c>
      <c r="I23" s="103">
        <v>0</v>
      </c>
      <c r="J23" s="9">
        <f t="shared" si="3"/>
        <v>0</v>
      </c>
    </row>
    <row r="24" spans="1:10" x14ac:dyDescent="0.2">
      <c r="A24" t="s">
        <v>163</v>
      </c>
      <c r="B24" s="103">
        <v>0</v>
      </c>
      <c r="C24" s="103">
        <v>0</v>
      </c>
      <c r="D24" s="103">
        <v>0</v>
      </c>
      <c r="E24" s="103">
        <v>0</v>
      </c>
      <c r="F24" s="103">
        <v>0</v>
      </c>
      <c r="G24" s="103">
        <v>0</v>
      </c>
      <c r="H24" s="103">
        <v>0</v>
      </c>
      <c r="I24" s="103">
        <v>0</v>
      </c>
      <c r="J24" s="9">
        <f t="shared" si="3"/>
        <v>0</v>
      </c>
    </row>
    <row r="25" spans="1:10" ht="16" x14ac:dyDescent="0.2">
      <c r="A25" s="36" t="s">
        <v>164</v>
      </c>
      <c r="B25" s="103">
        <v>0</v>
      </c>
      <c r="C25" s="103">
        <v>0</v>
      </c>
      <c r="D25" s="103">
        <v>0</v>
      </c>
      <c r="E25" s="103">
        <v>0</v>
      </c>
      <c r="F25" s="103">
        <v>0</v>
      </c>
      <c r="G25" s="103">
        <v>0</v>
      </c>
      <c r="H25" s="103">
        <v>0</v>
      </c>
      <c r="I25" s="103">
        <v>0</v>
      </c>
      <c r="J25" s="9">
        <f t="shared" si="3"/>
        <v>0</v>
      </c>
    </row>
    <row r="26" spans="1:10" x14ac:dyDescent="0.2">
      <c r="B26" s="9"/>
      <c r="C26" s="9"/>
      <c r="D26" s="9"/>
      <c r="E26" s="9"/>
      <c r="F26" s="9"/>
      <c r="G26" s="9"/>
      <c r="H26" s="9"/>
      <c r="I26" s="9"/>
      <c r="J26" s="9"/>
    </row>
    <row r="27" spans="1:10" ht="18" thickBot="1" x14ac:dyDescent="0.25">
      <c r="A27" s="8" t="s">
        <v>48</v>
      </c>
      <c r="B27" s="35">
        <f>SUM(B11:B26)</f>
        <v>0</v>
      </c>
      <c r="C27" s="35">
        <f t="shared" ref="C27:J27" si="4">SUM(C11:C26)</f>
        <v>0</v>
      </c>
      <c r="D27" s="35">
        <f t="shared" si="4"/>
        <v>0</v>
      </c>
      <c r="E27" s="35">
        <f t="shared" si="4"/>
        <v>0</v>
      </c>
      <c r="F27" s="35">
        <f t="shared" si="4"/>
        <v>0</v>
      </c>
      <c r="G27" s="35">
        <f t="shared" si="4"/>
        <v>0</v>
      </c>
      <c r="H27" s="35">
        <f t="shared" si="4"/>
        <v>0</v>
      </c>
      <c r="I27" s="35">
        <f t="shared" si="4"/>
        <v>0</v>
      </c>
      <c r="J27" s="35">
        <f t="shared" si="4"/>
        <v>0</v>
      </c>
    </row>
    <row r="29" spans="1:10" ht="19" x14ac:dyDescent="0.25">
      <c r="A29" s="7" t="s">
        <v>50</v>
      </c>
    </row>
    <row r="31" spans="1:10" x14ac:dyDescent="0.2">
      <c r="A31" t="s">
        <v>51</v>
      </c>
      <c r="B31" s="103">
        <v>0</v>
      </c>
      <c r="C31" s="103">
        <v>0</v>
      </c>
      <c r="D31" s="103">
        <v>0</v>
      </c>
      <c r="E31" s="103">
        <v>0</v>
      </c>
      <c r="F31" s="103">
        <v>0</v>
      </c>
      <c r="G31" s="103">
        <v>0</v>
      </c>
      <c r="H31" s="103">
        <v>0</v>
      </c>
      <c r="I31" s="103">
        <v>0</v>
      </c>
      <c r="J31" s="9">
        <f>SUM(B31:I31)</f>
        <v>0</v>
      </c>
    </row>
    <row r="32" spans="1:10" x14ac:dyDescent="0.2">
      <c r="A32" t="s">
        <v>54</v>
      </c>
      <c r="B32" s="103">
        <v>0</v>
      </c>
      <c r="C32" s="103">
        <v>0</v>
      </c>
      <c r="D32" s="103">
        <v>0</v>
      </c>
      <c r="E32" s="103">
        <v>0</v>
      </c>
      <c r="F32" s="103">
        <v>0</v>
      </c>
      <c r="G32" s="103">
        <v>0</v>
      </c>
      <c r="H32" s="103">
        <v>0</v>
      </c>
      <c r="I32" s="103">
        <v>0</v>
      </c>
      <c r="J32" s="9">
        <f>SUM(B32:I32)</f>
        <v>0</v>
      </c>
    </row>
    <row r="33" spans="1:11" x14ac:dyDescent="0.2">
      <c r="B33" s="9"/>
      <c r="C33" s="9"/>
      <c r="D33" s="9"/>
      <c r="E33" s="9"/>
      <c r="F33" s="9"/>
      <c r="G33" s="9"/>
      <c r="H33" s="9"/>
      <c r="I33" s="9"/>
      <c r="J33" s="9"/>
    </row>
    <row r="34" spans="1:11" x14ac:dyDescent="0.2">
      <c r="A34" t="s">
        <v>52</v>
      </c>
      <c r="B34" s="103">
        <v>0</v>
      </c>
      <c r="C34" s="103">
        <v>0</v>
      </c>
      <c r="D34" s="103">
        <v>0</v>
      </c>
      <c r="E34" s="103">
        <v>0</v>
      </c>
      <c r="F34" s="103">
        <v>0</v>
      </c>
      <c r="G34" s="103">
        <v>0</v>
      </c>
      <c r="H34" s="103">
        <v>0</v>
      </c>
      <c r="I34" s="103">
        <v>0</v>
      </c>
      <c r="J34" s="9">
        <f>SUM(B34:I34)</f>
        <v>0</v>
      </c>
    </row>
    <row r="35" spans="1:11" x14ac:dyDescent="0.2">
      <c r="B35" s="9"/>
      <c r="C35" s="9"/>
      <c r="D35" s="9"/>
      <c r="E35" s="9"/>
      <c r="F35" s="9"/>
      <c r="G35" s="9"/>
      <c r="H35" s="9"/>
      <c r="I35" s="9"/>
      <c r="J35" s="9"/>
    </row>
    <row r="36" spans="1:11" x14ac:dyDescent="0.2">
      <c r="A36" t="s">
        <v>53</v>
      </c>
      <c r="B36" s="103">
        <v>0</v>
      </c>
      <c r="C36" s="103">
        <v>0</v>
      </c>
      <c r="D36" s="103">
        <v>0</v>
      </c>
      <c r="E36" s="103">
        <v>0</v>
      </c>
      <c r="F36" s="103">
        <v>0</v>
      </c>
      <c r="G36" s="103">
        <v>0</v>
      </c>
      <c r="H36" s="103">
        <v>0</v>
      </c>
      <c r="I36" s="103">
        <v>0</v>
      </c>
      <c r="J36" s="9">
        <f>SUM(B36:I36)</f>
        <v>0</v>
      </c>
    </row>
    <row r="38" spans="1:11" ht="18" thickBot="1" x14ac:dyDescent="0.25">
      <c r="J38" s="39">
        <f>SUM(J27:J36)</f>
        <v>0</v>
      </c>
      <c r="K38" t="s">
        <v>110</v>
      </c>
    </row>
    <row r="39" spans="1:11" ht="17" x14ac:dyDescent="0.2">
      <c r="J39" s="117"/>
    </row>
    <row r="40" spans="1:11" x14ac:dyDescent="0.2">
      <c r="A40" s="116" t="s">
        <v>254</v>
      </c>
    </row>
    <row r="41" spans="1:11" x14ac:dyDescent="0.2">
      <c r="A41" s="13" t="s">
        <v>255</v>
      </c>
    </row>
    <row r="42" spans="1:11" x14ac:dyDescent="0.2">
      <c r="A42" s="13"/>
    </row>
    <row r="43" spans="1:11" x14ac:dyDescent="0.2">
      <c r="A43" s="119" t="s">
        <v>239</v>
      </c>
      <c r="B43" s="119"/>
      <c r="C43" s="119"/>
      <c r="D43" s="119"/>
      <c r="E43" s="119"/>
    </row>
    <row r="44" spans="1:11" ht="61.5" customHeight="1" x14ac:dyDescent="0.2">
      <c r="A44" s="119"/>
      <c r="B44" s="119"/>
      <c r="C44" s="119"/>
      <c r="D44" s="119"/>
      <c r="E44" s="119"/>
    </row>
  </sheetData>
  <mergeCells count="2">
    <mergeCell ref="I1:J1"/>
    <mergeCell ref="A43:E44"/>
  </mergeCells>
  <phoneticPr fontId="18" type="noConversion"/>
  <hyperlinks>
    <hyperlink ref="A25" r:id="rId1" display="https://www.gpo.gov/fdsys/pkg/PLAW-116publ127/pdf/PLAW-116publ127.pdf" xr:uid="{80B75189-3BE3-4BD4-9575-8A641E54D03D}"/>
  </hyperlinks>
  <pageMargins left="0.7" right="0.7" top="0.75" bottom="0.75" header="0.3" footer="0.3"/>
  <pageSetup orientation="portrait" verticalDpi="0"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F84BC8030A92499959D5DD1AD0F85D" ma:contentTypeVersion="13" ma:contentTypeDescription="Create a new document." ma:contentTypeScope="" ma:versionID="26656caf03f0b3c9ed6ac231ec59b8d5">
  <xsd:schema xmlns:xsd="http://www.w3.org/2001/XMLSchema" xmlns:xs="http://www.w3.org/2001/XMLSchema" xmlns:p="http://schemas.microsoft.com/office/2006/metadata/properties" xmlns:ns3="3a719f70-ea9e-422f-8739-1606b2b35867" xmlns:ns4="827c40ec-9389-4398-896d-4d9b5b8af8ef" targetNamespace="http://schemas.microsoft.com/office/2006/metadata/properties" ma:root="true" ma:fieldsID="1afe8ad46accd135d8ed39d993b4ba74" ns3:_="" ns4:_="">
    <xsd:import namespace="3a719f70-ea9e-422f-8739-1606b2b35867"/>
    <xsd:import namespace="827c40ec-9389-4398-896d-4d9b5b8af8e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719f70-ea9e-422f-8739-1606b2b358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27c40ec-9389-4398-896d-4d9b5b8af8e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D01784-86CC-4C5D-B901-8B5F6BC86C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719f70-ea9e-422f-8739-1606b2b35867"/>
    <ds:schemaRef ds:uri="827c40ec-9389-4398-896d-4d9b5b8af8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01E6744-58C7-4866-8B90-1863F8FCE694}">
  <ds:schemaRefs>
    <ds:schemaRef ds:uri="3a719f70-ea9e-422f-8739-1606b2b35867"/>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827c40ec-9389-4398-896d-4d9b5b8af8ef"/>
    <ds:schemaRef ds:uri="http://www.w3.org/XML/1998/namespace"/>
    <ds:schemaRef ds:uri="http://purl.org/dc/dcmitype/"/>
  </ds:schemaRefs>
</ds:datastoreItem>
</file>

<file path=customXml/itemProps3.xml><?xml version="1.0" encoding="utf-8"?>
<ds:datastoreItem xmlns:ds="http://schemas.openxmlformats.org/officeDocument/2006/customXml" ds:itemID="{2AB4B786-1429-4D72-9C5A-4F2CFBB6BF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Notes and Disclosures</vt:lpstr>
      <vt:lpstr>SBA Checklist</vt:lpstr>
      <vt:lpstr>Paycheck PP Calculator</vt:lpstr>
      <vt:lpstr>Paycheck Cost Worksheet</vt:lpstr>
      <vt:lpstr>Payroll full year</vt:lpstr>
      <vt:lpstr>100k+ earners calculator</vt:lpstr>
      <vt:lpstr>Loan Forgiveness Calculator</vt:lpstr>
      <vt:lpstr>Loan Forgiveness Worksheet</vt:lpstr>
      <vt:lpstr>'SBA Checklist'!Print_Area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Michelle Shea</cp:lastModifiedBy>
  <cp:lastPrinted>2020-03-26T12:19:29Z</cp:lastPrinted>
  <dcterms:created xsi:type="dcterms:W3CDTF">2020-03-20T14:57:45Z</dcterms:created>
  <dcterms:modified xsi:type="dcterms:W3CDTF">2020-04-02T20:52:40Z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0x01010061F84BC8030A92499959D5DD1AD0F85D</vt:lpwstr>
  </property>
</Properties>
</file>